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2"/>
    <sheet name="商品目录" sheetId="2" state="visible" r:id="rId3"/>
    <sheet name="入库明细" sheetId="3" state="visible" r:id="rId4"/>
    <sheet name="出库明细" sheetId="4" state="visible" r:id="rId5"/>
    <sheet name="库存汇总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<sst xmlns="http://schemas.openxmlformats.org/spreadsheetml/2006/main" count="76" uniqueCount="47">
  <si>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r>
      <rPr>
        <sz val="16"/>
        <color rgb="FF1B2A4A"/>
        <rFont val="DejaVu Sans"/>
        <family val="2"/>
      </rPr>
      <t xml:space="preserve">进销存管理表格 </t>
    </r>
    <r>
      <rPr>
        <sz val="16"/>
        <color rgb="FF1B2A4A"/>
        <rFont val="Noto Sans CJK SC"/>
        <family val="0"/>
        <charset val="1"/>
      </rPr>
      <t xml:space="preserve">· </t>
    </r>
    <r>
      <rPr>
        <sz val="16"/>
        <color rgb="FF1B2A4A"/>
        <rFont val="DejaVu Sans"/>
        <family val="2"/>
      </rPr>
      <t xml:space="preserve">使用说明</t>
    </r>
  </si>
  <si>
    <t xml:space="preserve">① 先在【商品目录】登记商品：编码、名称、单位、进价、售价（示例已填好，改成你自己的）。</t>
  </si>
  <si>
    <t xml:space="preserve">② 日常进货记在【入库明细】，只填日期、编码、数量三列——名称和单价自动带出，金额自动算。</t>
  </si>
  <si>
    <t xml:space="preserve">③ 日常出货记在【出库明细】，同样只填日期、编码、数量。</t>
  </si>
  <si>
    <t xml:space="preserve">④ 【库存汇总】全自动：每个商品进了多少、出了多少、还剩多少、值多少钱，实时更新。</t>
  </si>
  <si>
    <r>
      <rPr>
        <sz val="11"/>
        <color rgb="FF37352F"/>
        <rFont val="DejaVu Sans"/>
        <family val="2"/>
      </rPr>
      <t xml:space="preserve">⑤ 想加商品：在【商品目录】空行里继续填即可（支持</t>
    </r>
    <r>
      <rPr>
        <sz val="11"/>
        <color rgb="FF37352F"/>
        <rFont val="Noto Sans CJK SC"/>
        <family val="0"/>
        <charset val="1"/>
      </rPr>
      <t xml:space="preserve">50</t>
    </r>
    <r>
      <rPr>
        <sz val="11"/>
        <color rgb="FF37352F"/>
        <rFont val="DejaVu Sans"/>
        <family val="2"/>
      </rPr>
      <t xml:space="preserve">个商品）；明细表支持</t>
    </r>
    <r>
      <rPr>
        <sz val="11"/>
        <color rgb="FF37352F"/>
        <rFont val="Noto Sans CJK SC"/>
        <family val="0"/>
        <charset val="1"/>
      </rPr>
      <t xml:space="preserve">100</t>
    </r>
    <r>
      <rPr>
        <sz val="11"/>
        <color rgb="FF37352F"/>
        <rFont val="DejaVu Sans"/>
        <family val="2"/>
      </rPr>
      <t xml:space="preserve">行记录。</t>
    </r>
  </si>
  <si>
    <r>
      <rPr>
        <sz val="11"/>
        <color rgb="FF37352F"/>
        <rFont val="DejaVu Sans"/>
        <family val="2"/>
      </rPr>
      <t xml:space="preserve">⑥ 想要贴合自己业务的（多仓库、批次、保质期、毛利报表），微信 </t>
    </r>
    <r>
      <rPr>
        <sz val="11"/>
        <color rgb="FF37352F"/>
        <rFont val="Noto Sans CJK SC"/>
        <family val="0"/>
        <charset val="1"/>
      </rPr>
      <t xml:space="preserve">15389759998 </t>
    </r>
    <r>
      <rPr>
        <sz val="11"/>
        <color rgb="FF37352F"/>
        <rFont val="DejaVu Sans"/>
        <family val="2"/>
      </rPr>
      <t xml:space="preserve">定制。</t>
    </r>
  </si>
  <si>
    <r>
      <rPr>
        <sz val="16"/>
        <color rgb="FF1B2A4A"/>
        <rFont val="DejaVu Sans"/>
        <family val="2"/>
      </rPr>
      <t xml:space="preserve">商品目录（先登记商品，支持</t>
    </r>
    <r>
      <rPr>
        <sz val="16"/>
        <color rgb="FF1B2A4A"/>
        <rFont val="Noto Sans CJK SC"/>
        <family val="0"/>
        <charset val="1"/>
      </rPr>
      <t xml:space="preserve">50</t>
    </r>
    <r>
      <rPr>
        <sz val="16"/>
        <color rgb="FF1B2A4A"/>
        <rFont val="DejaVu Sans"/>
        <family val="2"/>
      </rPr>
      <t xml:space="preserve">个）</t>
    </r>
  </si>
  <si>
    <t xml:space="preserve">商品编码</t>
  </si>
  <si>
    <t xml:space="preserve">商品名称</t>
  </si>
  <si>
    <t xml:space="preserve">单位</t>
  </si>
  <si>
    <t xml:space="preserve">进价</t>
  </si>
  <si>
    <t xml:space="preserve">售价</t>
  </si>
  <si>
    <t xml:space="preserve">SP001</t>
  </si>
  <si>
    <r>
      <rPr>
        <sz val="11"/>
        <color rgb="FF37352F"/>
        <rFont val="DejaVu Sans"/>
        <family val="2"/>
      </rPr>
      <t xml:space="preserve">纯净水</t>
    </r>
    <r>
      <rPr>
        <sz val="11"/>
        <color rgb="FF37352F"/>
        <rFont val="Noto Sans CJK SC"/>
        <family val="0"/>
        <charset val="1"/>
      </rPr>
      <t xml:space="preserve">550ml</t>
    </r>
  </si>
  <si>
    <t xml:space="preserve">瓶</t>
  </si>
  <si>
    <t xml:space="preserve">SP002</t>
  </si>
  <si>
    <t xml:space="preserve">方便面五连包</t>
  </si>
  <si>
    <t xml:space="preserve">包</t>
  </si>
  <si>
    <t xml:space="preserve">SP003</t>
  </si>
  <si>
    <r>
      <rPr>
        <sz val="11"/>
        <color rgb="FF37352F"/>
        <rFont val="DejaVu Sans"/>
        <family val="2"/>
      </rPr>
      <t xml:space="preserve">洗衣液</t>
    </r>
    <r>
      <rPr>
        <sz val="11"/>
        <color rgb="FF37352F"/>
        <rFont val="Noto Sans CJK SC"/>
        <family val="0"/>
        <charset val="1"/>
      </rPr>
      <t xml:space="preserve">2kg</t>
    </r>
  </si>
  <si>
    <t xml:space="preserve">SP004</t>
  </si>
  <si>
    <r>
      <rPr>
        <sz val="11"/>
        <color rgb="FF37352F"/>
        <rFont val="DejaVu Sans"/>
        <family val="2"/>
      </rPr>
      <t xml:space="preserve">牙膏</t>
    </r>
    <r>
      <rPr>
        <sz val="11"/>
        <color rgb="FF37352F"/>
        <rFont val="Noto Sans CJK SC"/>
        <family val="0"/>
        <charset val="1"/>
      </rPr>
      <t xml:space="preserve">120g</t>
    </r>
  </si>
  <si>
    <t xml:space="preserve">支</t>
  </si>
  <si>
    <t xml:space="preserve">SP005</t>
  </si>
  <si>
    <r>
      <rPr>
        <sz val="11"/>
        <color rgb="FF37352F"/>
        <rFont val="DejaVu Sans"/>
        <family val="2"/>
      </rPr>
      <t xml:space="preserve">抽纸</t>
    </r>
    <r>
      <rPr>
        <sz val="11"/>
        <color rgb="FF37352F"/>
        <rFont val="Noto Sans CJK SC"/>
        <family val="0"/>
        <charset val="1"/>
      </rPr>
      <t xml:space="preserve">3</t>
    </r>
    <r>
      <rPr>
        <sz val="11"/>
        <color rgb="FF37352F"/>
        <rFont val="DejaVu Sans"/>
        <family val="2"/>
      </rPr>
      <t xml:space="preserve">层</t>
    </r>
  </si>
  <si>
    <t xml:space="preserve">提</t>
  </si>
  <si>
    <t xml:space="preserve">SP006</t>
  </si>
  <si>
    <r>
      <rPr>
        <sz val="11"/>
        <color rgb="FF37352F"/>
        <rFont val="DejaVu Sans"/>
        <family val="2"/>
      </rPr>
      <t xml:space="preserve">酱油</t>
    </r>
    <r>
      <rPr>
        <sz val="11"/>
        <color rgb="FF37352F"/>
        <rFont val="Noto Sans CJK SC"/>
        <family val="0"/>
        <charset val="1"/>
      </rPr>
      <t xml:space="preserve">500ml</t>
    </r>
  </si>
  <si>
    <t xml:space="preserve">SP007</t>
  </si>
  <si>
    <r>
      <rPr>
        <sz val="11"/>
        <color rgb="FF37352F"/>
        <rFont val="DejaVu Sans"/>
        <family val="2"/>
      </rPr>
      <t xml:space="preserve">食用油</t>
    </r>
    <r>
      <rPr>
        <sz val="11"/>
        <color rgb="FF37352F"/>
        <rFont val="Noto Sans CJK SC"/>
        <family val="0"/>
        <charset val="1"/>
      </rPr>
      <t xml:space="preserve">5L</t>
    </r>
  </si>
  <si>
    <t xml:space="preserve">桶</t>
  </si>
  <si>
    <t xml:space="preserve">SP008</t>
  </si>
  <si>
    <r>
      <rPr>
        <sz val="11"/>
        <color rgb="FF37352F"/>
        <rFont val="DejaVu Sans"/>
        <family val="2"/>
      </rPr>
      <t xml:space="preserve">大米</t>
    </r>
    <r>
      <rPr>
        <sz val="11"/>
        <color rgb="FF37352F"/>
        <rFont val="Noto Sans CJK SC"/>
        <family val="0"/>
        <charset val="1"/>
      </rPr>
      <t xml:space="preserve">10kg</t>
    </r>
  </si>
  <si>
    <t xml:space="preserve">袋</t>
  </si>
  <si>
    <t xml:space="preserve">入库明细（只填日期、编码、数量）</t>
  </si>
  <si>
    <t xml:space="preserve">日期</t>
  </si>
  <si>
    <t xml:space="preserve">数量</t>
  </si>
  <si>
    <t xml:space="preserve">单价</t>
  </si>
  <si>
    <t xml:space="preserve">金额</t>
  </si>
  <si>
    <t xml:space="preserve">合计</t>
  </si>
  <si>
    <t xml:space="preserve">出库明细（只填日期、编码、数量）</t>
  </si>
  <si>
    <t xml:space="preserve">库存汇总（全自动，无需填写）</t>
  </si>
  <si>
    <t xml:space="preserve">入库合计</t>
  </si>
  <si>
    <t xml:space="preserve">出库合计</t>
  </si>
  <si>
    <t xml:space="preserve">当前库存</t>
  </si>
  <si>
    <r>
      <rPr>
        <sz val="11"/>
        <color rgb="FFFFFFFF"/>
        <rFont val="DejaVu Sans"/>
        <family val="2"/>
      </rPr>
      <t xml:space="preserve">库存金额</t>
    </r>
    <r>
      <rPr>
        <sz val="11"/>
        <color rgb="FFFFFFFF"/>
        <rFont val="Noto Sans CJK SC"/>
        <family val="0"/>
        <charset val="1"/>
      </rPr>
      <t xml:space="preserve">(</t>
    </r>
    <r>
      <rPr>
        <sz val="11"/>
        <color rgb="FFFFFFFF"/>
        <rFont val="DejaVu Sans"/>
        <family val="2"/>
      </rPr>
      <t xml:space="preserve">按进价</t>
    </r>
    <r>
      <rPr>
        <sz val="11"/>
        <color rgb="FFFFFFFF"/>
        <rFont val="Noto Sans CJK SC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</si>
</sst>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yyyy\-mm\-dd"/>
    <numFmt numFmtId="167" formatCode="#,##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1B2A4A"/>
      <name val="DejaVu Sans"/>
      <family val="2"/>
    </font>
    <font>
      <sz val="16"/>
      <color rgb="FF1B2A4A"/>
      <name val="Noto Sans CJK SC"/>
      <family val="0"/>
      <charset val="1"/>
    </font>
    <font>
      <sz val="11"/>
      <color rgb="FF37352F"/>
      <name val="DejaVu Sans"/>
      <family val="2"/>
    </font>
    <font>
      <sz val="11"/>
      <color rgb="FF37352F"/>
      <name val="Noto Sans CJK SC"/>
      <family val="0"/>
      <charset val="1"/>
    </font>
    <font>
      <sz val="11"/>
      <color rgb="FFFFFFFF"/>
      <name val="DejaVu Sans"/>
      <family val="2"/>
    </font>
    <font>
      <sz val="11"/>
      <color rgb="FF1B2A4A"/>
      <name val="DejaVu Sans"/>
      <family val="2"/>
    </font>
    <font>
      <sz val="11"/>
      <color rgb="FF1B2A4A"/>
      <name val="Noto Sans CJK SC"/>
      <family val="0"/>
      <charset val="1"/>
    </font>
    <font>
      <sz val="11"/>
      <color rgb="FFFFFFFF"/>
      <name val="Noto Sans CJK SC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37352F"/>
      </patternFill>
    </fill>
    <fill>
      <patternFill patternType="solid">
        <fgColor rgb="FFFFFFFF"/>
        <bgColor rgb="FFF7F7F5"/>
      </patternFill>
    </fill>
    <fill>
      <patternFill patternType="solid">
        <fgColor rgb="FFF7F7F5"/>
        <bgColor rgb="FFFFFFFF"/>
      </patternFill>
    </fill>
    <fill>
      <patternFill patternType="solid">
        <fgColor rgb="FFD6E4F0"/>
        <bgColor rgb="FFE9E9E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9E8"/>
      </bottom>
      <diagonal/>
    </border>
    <border diagonalUp="false" diagonalDown="false">
      <left/>
      <right/>
      <top style="medium">
        <color rgb="FFE9E9E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5"/>
      <rgbColor rgb="FFE9E9E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90.01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8" hidden="false" customHeight="true" outlineLevel="0" collapsed="false"/>
    <row r="4" customFormat="false" ht="24" hidden="false" customHeight="true" outlineLevel="0" collapsed="false">
      <c r="B4" s="2" t="s">
        <v>1</v>
      </c>
    </row>
    <row r="5" customFormat="false" ht="24" hidden="false" customHeight="true" outlineLevel="0" collapsed="false">
      <c r="B5" s="2" t="s">
        <v>2</v>
      </c>
    </row>
    <row r="6" customFormat="false" ht="24" hidden="false" customHeight="true" outlineLevel="0" collapsed="false">
      <c r="B6" s="2" t="s">
        <v>3</v>
      </c>
    </row>
    <row r="7" customFormat="false" ht="24" hidden="false" customHeight="true" outlineLevel="0" collapsed="false">
      <c r="B7" s="2" t="s">
        <v>4</v>
      </c>
    </row>
    <row r="8" customFormat="false" ht="24" hidden="false" customHeight="true" outlineLevel="0" collapsed="false">
      <c r="B8" s="2" t="s">
        <v>5</v>
      </c>
    </row>
    <row r="9" customFormat="false" ht="24" hidden="false" customHeight="true" outlineLevel="0" collapsed="false">
      <c r="B9" s="2" t="s">
        <v>6</v>
      </c>
    </row>
  </sheetData>
  <mergeCells count="1">
    <mergeCell ref="B2:H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8"/>
    <col collapsed="false" customWidth="true" hidden="false" outlineLevel="0" max="3" min="3" style="0" width="12.2"/>
    <col collapsed="false" customWidth="true" hidden="false" outlineLevel="0" max="6" min="4" style="0" width="8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7</v>
      </c>
      <c r="C2" s="1"/>
      <c r="D2" s="1"/>
      <c r="E2" s="1"/>
      <c r="F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customFormat="false" ht="22" hidden="false" customHeight="true" outlineLevel="0" collapsed="false">
      <c r="B5" s="4" t="s">
        <v>13</v>
      </c>
      <c r="C5" s="5" t="s">
        <v>14</v>
      </c>
      <c r="D5" s="5" t="s">
        <v>15</v>
      </c>
      <c r="E5" s="6" t="n">
        <v>0.8</v>
      </c>
      <c r="F5" s="6" t="n">
        <v>1.5</v>
      </c>
    </row>
    <row r="6" customFormat="false" ht="22" hidden="false" customHeight="true" outlineLevel="0" collapsed="false">
      <c r="B6" s="7" t="s">
        <v>16</v>
      </c>
      <c r="C6" s="8" t="s">
        <v>17</v>
      </c>
      <c r="D6" s="8" t="s">
        <v>18</v>
      </c>
      <c r="E6" s="9" t="n">
        <v>3.5</v>
      </c>
      <c r="F6" s="9" t="n">
        <v>6</v>
      </c>
    </row>
    <row r="7" customFormat="false" ht="22" hidden="false" customHeight="true" outlineLevel="0" collapsed="false">
      <c r="B7" s="4" t="s">
        <v>19</v>
      </c>
      <c r="C7" s="5" t="s">
        <v>20</v>
      </c>
      <c r="D7" s="5" t="s">
        <v>15</v>
      </c>
      <c r="E7" s="6" t="n">
        <v>12</v>
      </c>
      <c r="F7" s="6" t="n">
        <v>19.9</v>
      </c>
    </row>
    <row r="8" customFormat="false" ht="22" hidden="false" customHeight="true" outlineLevel="0" collapsed="false">
      <c r="B8" s="7" t="s">
        <v>21</v>
      </c>
      <c r="C8" s="8" t="s">
        <v>22</v>
      </c>
      <c r="D8" s="8" t="s">
        <v>23</v>
      </c>
      <c r="E8" s="9" t="n">
        <v>3</v>
      </c>
      <c r="F8" s="9" t="n">
        <v>5.5</v>
      </c>
    </row>
    <row r="9" customFormat="false" ht="22" hidden="false" customHeight="true" outlineLevel="0" collapsed="false">
      <c r="B9" s="4" t="s">
        <v>24</v>
      </c>
      <c r="C9" s="5" t="s">
        <v>25</v>
      </c>
      <c r="D9" s="5" t="s">
        <v>26</v>
      </c>
      <c r="E9" s="6" t="n">
        <v>8</v>
      </c>
      <c r="F9" s="6" t="n">
        <v>13</v>
      </c>
    </row>
    <row r="10" customFormat="false" ht="22" hidden="false" customHeight="true" outlineLevel="0" collapsed="false">
      <c r="B10" s="7" t="s">
        <v>27</v>
      </c>
      <c r="C10" s="8" t="s">
        <v>28</v>
      </c>
      <c r="D10" s="8" t="s">
        <v>15</v>
      </c>
      <c r="E10" s="9" t="n">
        <v>4</v>
      </c>
      <c r="F10" s="9" t="n">
        <v>7</v>
      </c>
    </row>
    <row r="11" customFormat="false" ht="22" hidden="false" customHeight="true" outlineLevel="0" collapsed="false">
      <c r="B11" s="4" t="s">
        <v>29</v>
      </c>
      <c r="C11" s="5" t="s">
        <v>30</v>
      </c>
      <c r="D11" s="5" t="s">
        <v>31</v>
      </c>
      <c r="E11" s="6" t="n">
        <v>45</v>
      </c>
      <c r="F11" s="6" t="n">
        <v>62</v>
      </c>
    </row>
    <row r="12" customFormat="false" ht="22" hidden="false" customHeight="true" outlineLevel="0" collapsed="false">
      <c r="B12" s="7" t="s">
        <v>32</v>
      </c>
      <c r="C12" s="8" t="s">
        <v>33</v>
      </c>
      <c r="D12" s="8" t="s">
        <v>34</v>
      </c>
      <c r="E12" s="9" t="n">
        <v>32</v>
      </c>
      <c r="F12" s="9" t="n">
        <v>45</v>
      </c>
    </row>
    <row r="13" customFormat="false" ht="22" hidden="false" customHeight="true" outlineLevel="0" collapsed="false">
      <c r="B13" s="5"/>
      <c r="C13" s="5"/>
      <c r="D13" s="5"/>
      <c r="E13" s="6"/>
      <c r="F13" s="6"/>
    </row>
    <row r="14" customFormat="false" ht="22" hidden="false" customHeight="true" outlineLevel="0" collapsed="false">
      <c r="B14" s="8"/>
      <c r="C14" s="8"/>
      <c r="D14" s="8"/>
      <c r="E14" s="9"/>
      <c r="F14" s="9"/>
    </row>
    <row r="15" customFormat="false" ht="22" hidden="false" customHeight="true" outlineLevel="0" collapsed="false">
      <c r="B15" s="5"/>
      <c r="C15" s="5"/>
      <c r="D15" s="5"/>
      <c r="E15" s="6"/>
      <c r="F15" s="6"/>
    </row>
    <row r="16" customFormat="false" ht="22" hidden="false" customHeight="true" outlineLevel="0" collapsed="false">
      <c r="B16" s="8"/>
      <c r="C16" s="8"/>
      <c r="D16" s="8"/>
      <c r="E16" s="9"/>
      <c r="F16" s="9"/>
    </row>
    <row r="17" customFormat="false" ht="22" hidden="false" customHeight="true" outlineLevel="0" collapsed="false">
      <c r="B17" s="5"/>
      <c r="C17" s="5"/>
      <c r="D17" s="5"/>
      <c r="E17" s="6"/>
      <c r="F17" s="6"/>
    </row>
    <row r="18" customFormat="false" ht="22" hidden="false" customHeight="true" outlineLevel="0" collapsed="false">
      <c r="B18" s="8"/>
      <c r="C18" s="8"/>
      <c r="D18" s="8"/>
      <c r="E18" s="9"/>
      <c r="F18" s="9"/>
    </row>
    <row r="19" customFormat="false" ht="22" hidden="false" customHeight="true" outlineLevel="0" collapsed="false">
      <c r="B19" s="5"/>
      <c r="C19" s="5"/>
      <c r="D19" s="5"/>
      <c r="E19" s="6"/>
      <c r="F19" s="6"/>
    </row>
    <row r="20" customFormat="false" ht="22" hidden="false" customHeight="true" outlineLevel="0" collapsed="false">
      <c r="B20" s="8"/>
      <c r="C20" s="8"/>
      <c r="D20" s="8"/>
      <c r="E20" s="9"/>
      <c r="F20" s="9"/>
    </row>
    <row r="21" customFormat="false" ht="22" hidden="false" customHeight="true" outlineLevel="0" collapsed="false">
      <c r="B21" s="5"/>
      <c r="C21" s="5"/>
      <c r="D21" s="5"/>
      <c r="E21" s="6"/>
      <c r="F21" s="6"/>
    </row>
    <row r="22" customFormat="false" ht="22" hidden="false" customHeight="true" outlineLevel="0" collapsed="false">
      <c r="B22" s="8"/>
      <c r="C22" s="8"/>
      <c r="D22" s="8"/>
      <c r="E22" s="9"/>
      <c r="F22" s="9"/>
    </row>
    <row r="23" customFormat="false" ht="22" hidden="false" customHeight="true" outlineLevel="0" collapsed="false">
      <c r="B23" s="5"/>
      <c r="C23" s="5"/>
      <c r="D23" s="5"/>
      <c r="E23" s="6"/>
      <c r="F23" s="6"/>
    </row>
    <row r="24" customFormat="false" ht="22" hidden="false" customHeight="true" outlineLevel="0" collapsed="false">
      <c r="B24" s="8"/>
      <c r="C24" s="8"/>
      <c r="D24" s="8"/>
      <c r="E24" s="9"/>
      <c r="F24" s="9"/>
    </row>
    <row r="25" customFormat="false" ht="22" hidden="false" customHeight="true" outlineLevel="0" collapsed="false">
      <c r="B25" s="5"/>
      <c r="C25" s="5"/>
      <c r="D25" s="5"/>
      <c r="E25" s="6"/>
      <c r="F25" s="6"/>
    </row>
    <row r="26" customFormat="false" ht="22" hidden="false" customHeight="true" outlineLevel="0" collapsed="false">
      <c r="B26" s="8"/>
      <c r="C26" s="8"/>
      <c r="D26" s="8"/>
      <c r="E26" s="9"/>
      <c r="F26" s="9"/>
    </row>
    <row r="27" customFormat="false" ht="22" hidden="false" customHeight="true" outlineLevel="0" collapsed="false">
      <c r="B27" s="5"/>
      <c r="C27" s="5"/>
      <c r="D27" s="5"/>
      <c r="E27" s="6"/>
      <c r="F27" s="6"/>
    </row>
    <row r="28" customFormat="false" ht="22" hidden="false" customHeight="true" outlineLevel="0" collapsed="false">
      <c r="B28" s="8"/>
      <c r="C28" s="8"/>
      <c r="D28" s="8"/>
      <c r="E28" s="9"/>
      <c r="F28" s="9"/>
    </row>
    <row r="29" customFormat="false" ht="22" hidden="false" customHeight="true" outlineLevel="0" collapsed="false">
      <c r="B29" s="5"/>
      <c r="C29" s="5"/>
      <c r="D29" s="5"/>
      <c r="E29" s="6"/>
      <c r="F29" s="6"/>
    </row>
    <row r="30" customFormat="false" ht="22" hidden="false" customHeight="true" outlineLevel="0" collapsed="false">
      <c r="B30" s="8"/>
      <c r="C30" s="8"/>
      <c r="D30" s="8"/>
      <c r="E30" s="9"/>
      <c r="F30" s="9"/>
    </row>
    <row r="31" customFormat="false" ht="22" hidden="false" customHeight="true" outlineLevel="0" collapsed="false">
      <c r="B31" s="5"/>
      <c r="C31" s="5"/>
      <c r="D31" s="5"/>
      <c r="E31" s="6"/>
      <c r="F31" s="6"/>
    </row>
    <row r="32" customFormat="false" ht="22" hidden="false" customHeight="true" outlineLevel="0" collapsed="false">
      <c r="B32" s="8"/>
      <c r="C32" s="8"/>
      <c r="D32" s="8"/>
      <c r="E32" s="9"/>
      <c r="F32" s="9"/>
    </row>
    <row r="33" customFormat="false" ht="22" hidden="false" customHeight="true" outlineLevel="0" collapsed="false">
      <c r="B33" s="5"/>
      <c r="C33" s="5"/>
      <c r="D33" s="5"/>
      <c r="E33" s="6"/>
      <c r="F33" s="6"/>
    </row>
    <row r="34" customFormat="false" ht="22" hidden="false" customHeight="true" outlineLevel="0" collapsed="false">
      <c r="B34" s="8"/>
      <c r="C34" s="8"/>
      <c r="D34" s="8"/>
      <c r="E34" s="9"/>
      <c r="F34" s="9"/>
    </row>
    <row r="35" customFormat="false" ht="22" hidden="false" customHeight="true" outlineLevel="0" collapsed="false">
      <c r="B35" s="5"/>
      <c r="C35" s="5"/>
      <c r="D35" s="5"/>
      <c r="E35" s="6"/>
      <c r="F35" s="6"/>
    </row>
    <row r="36" customFormat="false" ht="22" hidden="false" customHeight="true" outlineLevel="0" collapsed="false">
      <c r="B36" s="8"/>
      <c r="C36" s="8"/>
      <c r="D36" s="8"/>
      <c r="E36" s="9"/>
      <c r="F36" s="9"/>
    </row>
    <row r="37" customFormat="false" ht="22" hidden="false" customHeight="true" outlineLevel="0" collapsed="false">
      <c r="B37" s="5"/>
      <c r="C37" s="5"/>
      <c r="D37" s="5"/>
      <c r="E37" s="6"/>
      <c r="F37" s="6"/>
    </row>
    <row r="38" customFormat="false" ht="22" hidden="false" customHeight="true" outlineLevel="0" collapsed="false">
      <c r="B38" s="8"/>
      <c r="C38" s="8"/>
      <c r="D38" s="8"/>
      <c r="E38" s="9"/>
      <c r="F38" s="9"/>
    </row>
    <row r="39" customFormat="false" ht="22" hidden="false" customHeight="true" outlineLevel="0" collapsed="false">
      <c r="B39" s="5"/>
      <c r="C39" s="5"/>
      <c r="D39" s="5"/>
      <c r="E39" s="6"/>
      <c r="F39" s="6"/>
    </row>
    <row r="40" customFormat="false" ht="22" hidden="false" customHeight="true" outlineLevel="0" collapsed="false">
      <c r="B40" s="8"/>
      <c r="C40" s="8"/>
      <c r="D40" s="8"/>
      <c r="E40" s="9"/>
      <c r="F40" s="9"/>
    </row>
    <row r="41" customFormat="false" ht="22" hidden="false" customHeight="true" outlineLevel="0" collapsed="false">
      <c r="B41" s="5"/>
      <c r="C41" s="5"/>
      <c r="D41" s="5"/>
      <c r="E41" s="6"/>
      <c r="F41" s="6"/>
    </row>
    <row r="42" customFormat="false" ht="22" hidden="false" customHeight="true" outlineLevel="0" collapsed="false">
      <c r="B42" s="8"/>
      <c r="C42" s="8"/>
      <c r="D42" s="8"/>
      <c r="E42" s="9"/>
      <c r="F42" s="9"/>
    </row>
    <row r="43" customFormat="false" ht="22" hidden="false" customHeight="true" outlineLevel="0" collapsed="false">
      <c r="B43" s="5"/>
      <c r="C43" s="5"/>
      <c r="D43" s="5"/>
      <c r="E43" s="6"/>
      <c r="F43" s="6"/>
    </row>
    <row r="44" customFormat="false" ht="22" hidden="false" customHeight="true" outlineLevel="0" collapsed="false">
      <c r="B44" s="8"/>
      <c r="C44" s="8"/>
      <c r="D44" s="8"/>
      <c r="E44" s="9"/>
      <c r="F44" s="9"/>
    </row>
    <row r="45" customFormat="false" ht="22" hidden="false" customHeight="true" outlineLevel="0" collapsed="false">
      <c r="B45" s="5"/>
      <c r="C45" s="5"/>
      <c r="D45" s="5"/>
      <c r="E45" s="6"/>
      <c r="F45" s="6"/>
    </row>
    <row r="46" customFormat="false" ht="22" hidden="false" customHeight="true" outlineLevel="0" collapsed="false">
      <c r="B46" s="8"/>
      <c r="C46" s="8"/>
      <c r="D46" s="8"/>
      <c r="E46" s="9"/>
      <c r="F46" s="9"/>
    </row>
    <row r="47" customFormat="false" ht="22" hidden="false" customHeight="true" outlineLevel="0" collapsed="false">
      <c r="B47" s="5"/>
      <c r="C47" s="5"/>
      <c r="D47" s="5"/>
      <c r="E47" s="6"/>
      <c r="F47" s="6"/>
    </row>
    <row r="48" customFormat="false" ht="22" hidden="false" customHeight="true" outlineLevel="0" collapsed="false">
      <c r="B48" s="8"/>
      <c r="C48" s="8"/>
      <c r="D48" s="8"/>
      <c r="E48" s="9"/>
      <c r="F48" s="9"/>
    </row>
    <row r="49" customFormat="false" ht="22" hidden="false" customHeight="true" outlineLevel="0" collapsed="false">
      <c r="B49" s="5"/>
      <c r="C49" s="5"/>
      <c r="D49" s="5"/>
      <c r="E49" s="6"/>
      <c r="F49" s="6"/>
    </row>
    <row r="50" customFormat="false" ht="22" hidden="false" customHeight="true" outlineLevel="0" collapsed="false">
      <c r="B50" s="8"/>
      <c r="C50" s="8"/>
      <c r="D50" s="8"/>
      <c r="E50" s="9"/>
      <c r="F50" s="9"/>
    </row>
    <row r="51" customFormat="false" ht="22" hidden="false" customHeight="true" outlineLevel="0" collapsed="false">
      <c r="B51" s="5"/>
      <c r="C51" s="5"/>
      <c r="D51" s="5"/>
      <c r="E51" s="6"/>
      <c r="F51" s="6"/>
    </row>
    <row r="52" customFormat="false" ht="22" hidden="false" customHeight="true" outlineLevel="0" collapsed="false">
      <c r="B52" s="8"/>
      <c r="C52" s="8"/>
      <c r="D52" s="8"/>
      <c r="E52" s="9"/>
      <c r="F52" s="9"/>
    </row>
    <row r="53" customFormat="false" ht="22" hidden="false" customHeight="true" outlineLevel="0" collapsed="false">
      <c r="B53" s="5"/>
      <c r="C53" s="5"/>
      <c r="D53" s="5"/>
      <c r="E53" s="6"/>
      <c r="F53" s="6"/>
    </row>
    <row r="54" customFormat="false" ht="22" hidden="false" customHeight="true" outlineLevel="0" collapsed="false">
      <c r="B54" s="8"/>
      <c r="C54" s="8"/>
      <c r="D54" s="8"/>
      <c r="E54" s="9"/>
      <c r="F54" s="9"/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11.99"/>
    <col collapsed="false" customWidth="true" hidden="false" outlineLevel="0" max="3" min="3" style="0" width="8"/>
    <col collapsed="false" customWidth="true" hidden="false" outlineLevel="0" max="4" min="4" style="0" width="27.99"/>
    <col collapsed="false" customWidth="true" hidden="false" outlineLevel="0" max="5" min="5" style="0" width="8"/>
    <col collapsed="false" customWidth="true" hidden="false" outlineLevel="0" max="7" min="6" style="0" width="27.99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35</v>
      </c>
      <c r="C2" s="1"/>
      <c r="D2" s="1"/>
      <c r="E2" s="1"/>
      <c r="F2" s="1"/>
      <c r="G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36</v>
      </c>
      <c r="C4" s="3" t="s">
        <v>8</v>
      </c>
      <c r="D4" s="3" t="s">
        <v>9</v>
      </c>
      <c r="E4" s="3" t="s">
        <v>37</v>
      </c>
      <c r="F4" s="3" t="s">
        <v>38</v>
      </c>
      <c r="G4" s="3" t="s">
        <v>39</v>
      </c>
    </row>
    <row r="5" customFormat="false" ht="54" hidden="false" customHeight="true" outlineLevel="0" collapsed="false">
      <c r="B5" s="10" t="n">
        <v>46297</v>
      </c>
      <c r="C5" s="4" t="s">
        <v>13</v>
      </c>
      <c r="D5" s="5" t="str">
        <f aca="false">IF(C5="","",IFERROR(VLOOKUP(C5,商品目录!$B$5:$F$54,2,0),"未登记"))</f>
        <v>纯净水550ml</v>
      </c>
      <c r="E5" s="5" t="n">
        <v>200</v>
      </c>
      <c r="F5" s="6" t="n">
        <f aca="false">IF(C5="","",IFERROR(VLOOKUP(C5,商品目录!$B$5:$F$54,4,0),0))</f>
        <v>0.8</v>
      </c>
      <c r="G5" s="6" t="n">
        <f aca="false">IF(OR(C5="",E5=""),"",E5*F5)</f>
        <v>160</v>
      </c>
    </row>
    <row r="6" customFormat="false" ht="54" hidden="false" customHeight="true" outlineLevel="0" collapsed="false">
      <c r="B6" s="11" t="n">
        <v>46298</v>
      </c>
      <c r="C6" s="7" t="s">
        <v>19</v>
      </c>
      <c r="D6" s="8" t="str">
        <f aca="false">IF(C6="","",IFERROR(VLOOKUP(C6,商品目录!$B$5:$F$54,2,0),"未登记"))</f>
        <v>洗衣液2kg</v>
      </c>
      <c r="E6" s="8" t="n">
        <v>30</v>
      </c>
      <c r="F6" s="9" t="n">
        <f aca="false">IF(C6="","",IFERROR(VLOOKUP(C6,商品目录!$B$5:$F$54,4,0),0))</f>
        <v>12</v>
      </c>
      <c r="G6" s="9" t="n">
        <f aca="false">IF(OR(C6="",E6=""),"",E6*F6)</f>
        <v>360</v>
      </c>
    </row>
    <row r="7" customFormat="false" ht="54" hidden="false" customHeight="true" outlineLevel="0" collapsed="false">
      <c r="B7" s="10" t="n">
        <v>46300</v>
      </c>
      <c r="C7" s="4" t="s">
        <v>29</v>
      </c>
      <c r="D7" s="5" t="str">
        <f aca="false">IF(C7="","",IFERROR(VLOOKUP(C7,商品目录!$B$5:$F$54,2,0),"未登记"))</f>
        <v>食用油5L</v>
      </c>
      <c r="E7" s="5" t="n">
        <v>20</v>
      </c>
      <c r="F7" s="6" t="n">
        <f aca="false">IF(C7="","",IFERROR(VLOOKUP(C7,商品目录!$B$5:$F$54,4,0),0))</f>
        <v>45</v>
      </c>
      <c r="G7" s="6" t="n">
        <f aca="false">IF(OR(C7="",E7=""),"",E7*F7)</f>
        <v>900</v>
      </c>
    </row>
    <row r="8" customFormat="false" ht="54" hidden="false" customHeight="true" outlineLevel="0" collapsed="false">
      <c r="B8" s="11"/>
      <c r="C8" s="8"/>
      <c r="D8" s="8" t="str">
        <f aca="false">IF(C8="","",IFERROR(VLOOKUP(C8,商品目录!$B$5:$F$54,2,0),"未登记"))</f>
        <v/>
      </c>
      <c r="E8" s="8"/>
      <c r="F8" s="9" t="str">
        <f aca="false">IF(C8="","",IFERROR(VLOOKUP(C8,商品目录!$B$5:$F$54,4,0),0))</f>
        <v/>
      </c>
      <c r="G8" s="9" t="str">
        <f aca="false">IF(OR(C8="",E8=""),"",E8*F8)</f>
        <v/>
      </c>
    </row>
    <row r="9" customFormat="false" ht="54" hidden="false" customHeight="true" outlineLevel="0" collapsed="false">
      <c r="B9" s="10"/>
      <c r="C9" s="5"/>
      <c r="D9" s="5" t="str">
        <f aca="false">IF(C9="","",IFERROR(VLOOKUP(C9,商品目录!$B$5:$F$54,2,0),"未登记"))</f>
        <v/>
      </c>
      <c r="E9" s="5"/>
      <c r="F9" s="6" t="str">
        <f aca="false">IF(C9="","",IFERROR(VLOOKUP(C9,商品目录!$B$5:$F$54,4,0),0))</f>
        <v/>
      </c>
      <c r="G9" s="6" t="str">
        <f aca="false">IF(OR(C9="",E9=""),"",E9*F9)</f>
        <v/>
      </c>
    </row>
    <row r="10" customFormat="false" ht="54" hidden="false" customHeight="true" outlineLevel="0" collapsed="false">
      <c r="B10" s="11"/>
      <c r="C10" s="8"/>
      <c r="D10" s="8" t="str">
        <f aca="false">IF(C10="","",IFERROR(VLOOKUP(C10,商品目录!$B$5:$F$54,2,0),"未登记"))</f>
        <v/>
      </c>
      <c r="E10" s="8"/>
      <c r="F10" s="9" t="str">
        <f aca="false">IF(C10="","",IFERROR(VLOOKUP(C10,商品目录!$B$5:$F$54,4,0),0))</f>
        <v/>
      </c>
      <c r="G10" s="9" t="str">
        <f aca="false">IF(OR(C10="",E10=""),"",E10*F10)</f>
        <v/>
      </c>
    </row>
    <row r="11" customFormat="false" ht="54" hidden="false" customHeight="true" outlineLevel="0" collapsed="false">
      <c r="B11" s="10"/>
      <c r="C11" s="5"/>
      <c r="D11" s="5" t="str">
        <f aca="false">IF(C11="","",IFERROR(VLOOKUP(C11,商品目录!$B$5:$F$54,2,0),"未登记"))</f>
        <v/>
      </c>
      <c r="E11" s="5"/>
      <c r="F11" s="6" t="str">
        <f aca="false">IF(C11="","",IFERROR(VLOOKUP(C11,商品目录!$B$5:$F$54,4,0),0))</f>
        <v/>
      </c>
      <c r="G11" s="6" t="str">
        <f aca="false">IF(OR(C11="",E11=""),"",E11*F11)</f>
        <v/>
      </c>
    </row>
    <row r="12" customFormat="false" ht="54" hidden="false" customHeight="true" outlineLevel="0" collapsed="false">
      <c r="B12" s="11"/>
      <c r="C12" s="8"/>
      <c r="D12" s="8" t="str">
        <f aca="false">IF(C12="","",IFERROR(VLOOKUP(C12,商品目录!$B$5:$F$54,2,0),"未登记"))</f>
        <v/>
      </c>
      <c r="E12" s="8"/>
      <c r="F12" s="9" t="str">
        <f aca="false">IF(C12="","",IFERROR(VLOOKUP(C12,商品目录!$B$5:$F$54,4,0),0))</f>
        <v/>
      </c>
      <c r="G12" s="9" t="str">
        <f aca="false">IF(OR(C12="",E12=""),"",E12*F12)</f>
        <v/>
      </c>
    </row>
    <row r="13" customFormat="false" ht="54" hidden="false" customHeight="true" outlineLevel="0" collapsed="false">
      <c r="B13" s="10"/>
      <c r="C13" s="5"/>
      <c r="D13" s="5" t="str">
        <f aca="false">IF(C13="","",IFERROR(VLOOKUP(C13,商品目录!$B$5:$F$54,2,0),"未登记"))</f>
        <v/>
      </c>
      <c r="E13" s="5"/>
      <c r="F13" s="6" t="str">
        <f aca="false">IF(C13="","",IFERROR(VLOOKUP(C13,商品目录!$B$5:$F$54,4,0),0))</f>
        <v/>
      </c>
      <c r="G13" s="6" t="str">
        <f aca="false">IF(OR(C13="",E13=""),"",E13*F13)</f>
        <v/>
      </c>
    </row>
    <row r="14" customFormat="false" ht="54" hidden="false" customHeight="true" outlineLevel="0" collapsed="false">
      <c r="B14" s="11"/>
      <c r="C14" s="8"/>
      <c r="D14" s="8" t="str">
        <f aca="false">IF(C14="","",IFERROR(VLOOKUP(C14,商品目录!$B$5:$F$54,2,0),"未登记"))</f>
        <v/>
      </c>
      <c r="E14" s="8"/>
      <c r="F14" s="9" t="str">
        <f aca="false">IF(C14="","",IFERROR(VLOOKUP(C14,商品目录!$B$5:$F$54,4,0),0))</f>
        <v/>
      </c>
      <c r="G14" s="9" t="str">
        <f aca="false">IF(OR(C14="",E14=""),"",E14*F14)</f>
        <v/>
      </c>
    </row>
    <row r="15" customFormat="false" ht="54" hidden="false" customHeight="true" outlineLevel="0" collapsed="false">
      <c r="B15" s="10"/>
      <c r="C15" s="5"/>
      <c r="D15" s="5" t="str">
        <f aca="false">IF(C15="","",IFERROR(VLOOKUP(C15,商品目录!$B$5:$F$54,2,0),"未登记"))</f>
        <v/>
      </c>
      <c r="E15" s="5"/>
      <c r="F15" s="6" t="str">
        <f aca="false">IF(C15="","",IFERROR(VLOOKUP(C15,商品目录!$B$5:$F$54,4,0),0))</f>
        <v/>
      </c>
      <c r="G15" s="6" t="str">
        <f aca="false">IF(OR(C15="",E15=""),"",E15*F15)</f>
        <v/>
      </c>
    </row>
    <row r="16" customFormat="false" ht="54" hidden="false" customHeight="true" outlineLevel="0" collapsed="false">
      <c r="B16" s="11"/>
      <c r="C16" s="8"/>
      <c r="D16" s="8" t="str">
        <f aca="false">IF(C16="","",IFERROR(VLOOKUP(C16,商品目录!$B$5:$F$54,2,0),"未登记"))</f>
        <v/>
      </c>
      <c r="E16" s="8"/>
      <c r="F16" s="9" t="str">
        <f aca="false">IF(C16="","",IFERROR(VLOOKUP(C16,商品目录!$B$5:$F$54,4,0),0))</f>
        <v/>
      </c>
      <c r="G16" s="9" t="str">
        <f aca="false">IF(OR(C16="",E16=""),"",E16*F16)</f>
        <v/>
      </c>
    </row>
    <row r="17" customFormat="false" ht="54" hidden="false" customHeight="true" outlineLevel="0" collapsed="false">
      <c r="B17" s="10"/>
      <c r="C17" s="5"/>
      <c r="D17" s="5" t="str">
        <f aca="false">IF(C17="","",IFERROR(VLOOKUP(C17,商品目录!$B$5:$F$54,2,0),"未登记"))</f>
        <v/>
      </c>
      <c r="E17" s="5"/>
      <c r="F17" s="6" t="str">
        <f aca="false">IF(C17="","",IFERROR(VLOOKUP(C17,商品目录!$B$5:$F$54,4,0),0))</f>
        <v/>
      </c>
      <c r="G17" s="6" t="str">
        <f aca="false">IF(OR(C17="",E17=""),"",E17*F17)</f>
        <v/>
      </c>
    </row>
    <row r="18" customFormat="false" ht="54" hidden="false" customHeight="true" outlineLevel="0" collapsed="false">
      <c r="B18" s="11"/>
      <c r="C18" s="8"/>
      <c r="D18" s="8" t="str">
        <f aca="false">IF(C18="","",IFERROR(VLOOKUP(C18,商品目录!$B$5:$F$54,2,0),"未登记"))</f>
        <v/>
      </c>
      <c r="E18" s="8"/>
      <c r="F18" s="9" t="str">
        <f aca="false">IF(C18="","",IFERROR(VLOOKUP(C18,商品目录!$B$5:$F$54,4,0),0))</f>
        <v/>
      </c>
      <c r="G18" s="9" t="str">
        <f aca="false">IF(OR(C18="",E18=""),"",E18*F18)</f>
        <v/>
      </c>
    </row>
    <row r="19" customFormat="false" ht="54" hidden="false" customHeight="true" outlineLevel="0" collapsed="false">
      <c r="B19" s="10"/>
      <c r="C19" s="5"/>
      <c r="D19" s="5" t="str">
        <f aca="false">IF(C19="","",IFERROR(VLOOKUP(C19,商品目录!$B$5:$F$54,2,0),"未登记"))</f>
        <v/>
      </c>
      <c r="E19" s="5"/>
      <c r="F19" s="6" t="str">
        <f aca="false">IF(C19="","",IFERROR(VLOOKUP(C19,商品目录!$B$5:$F$54,4,0),0))</f>
        <v/>
      </c>
      <c r="G19" s="6" t="str">
        <f aca="false">IF(OR(C19="",E19=""),"",E19*F19)</f>
        <v/>
      </c>
    </row>
    <row r="20" customFormat="false" ht="54" hidden="false" customHeight="true" outlineLevel="0" collapsed="false">
      <c r="B20" s="11"/>
      <c r="C20" s="8"/>
      <c r="D20" s="8" t="str">
        <f aca="false">IF(C20="","",IFERROR(VLOOKUP(C20,商品目录!$B$5:$F$54,2,0),"未登记"))</f>
        <v/>
      </c>
      <c r="E20" s="8"/>
      <c r="F20" s="9" t="str">
        <f aca="false">IF(C20="","",IFERROR(VLOOKUP(C20,商品目录!$B$5:$F$54,4,0),0))</f>
        <v/>
      </c>
      <c r="G20" s="9" t="str">
        <f aca="false">IF(OR(C20="",E20=""),"",E20*F20)</f>
        <v/>
      </c>
    </row>
    <row r="21" customFormat="false" ht="54" hidden="false" customHeight="true" outlineLevel="0" collapsed="false">
      <c r="B21" s="10"/>
      <c r="C21" s="5"/>
      <c r="D21" s="5" t="str">
        <f aca="false">IF(C21="","",IFERROR(VLOOKUP(C21,商品目录!$B$5:$F$54,2,0),"未登记"))</f>
        <v/>
      </c>
      <c r="E21" s="5"/>
      <c r="F21" s="6" t="str">
        <f aca="false">IF(C21="","",IFERROR(VLOOKUP(C21,商品目录!$B$5:$F$54,4,0),0))</f>
        <v/>
      </c>
      <c r="G21" s="6" t="str">
        <f aca="false">IF(OR(C21="",E21=""),"",E21*F21)</f>
        <v/>
      </c>
    </row>
    <row r="22" customFormat="false" ht="54" hidden="false" customHeight="true" outlineLevel="0" collapsed="false">
      <c r="B22" s="11"/>
      <c r="C22" s="8"/>
      <c r="D22" s="8" t="str">
        <f aca="false">IF(C22="","",IFERROR(VLOOKUP(C22,商品目录!$B$5:$F$54,2,0),"未登记"))</f>
        <v/>
      </c>
      <c r="E22" s="8"/>
      <c r="F22" s="9" t="str">
        <f aca="false">IF(C22="","",IFERROR(VLOOKUP(C22,商品目录!$B$5:$F$54,4,0),0))</f>
        <v/>
      </c>
      <c r="G22" s="9" t="str">
        <f aca="false">IF(OR(C22="",E22=""),"",E22*F22)</f>
        <v/>
      </c>
    </row>
    <row r="23" customFormat="false" ht="54" hidden="false" customHeight="true" outlineLevel="0" collapsed="false">
      <c r="B23" s="10"/>
      <c r="C23" s="5"/>
      <c r="D23" s="5" t="str">
        <f aca="false">IF(C23="","",IFERROR(VLOOKUP(C23,商品目录!$B$5:$F$54,2,0),"未登记"))</f>
        <v/>
      </c>
      <c r="E23" s="5"/>
      <c r="F23" s="6" t="str">
        <f aca="false">IF(C23="","",IFERROR(VLOOKUP(C23,商品目录!$B$5:$F$54,4,0),0))</f>
        <v/>
      </c>
      <c r="G23" s="6" t="str">
        <f aca="false">IF(OR(C23="",E23=""),"",E23*F23)</f>
        <v/>
      </c>
    </row>
    <row r="24" customFormat="false" ht="54" hidden="false" customHeight="true" outlineLevel="0" collapsed="false">
      <c r="B24" s="11"/>
      <c r="C24" s="8"/>
      <c r="D24" s="8" t="str">
        <f aca="false">IF(C24="","",IFERROR(VLOOKUP(C24,商品目录!$B$5:$F$54,2,0),"未登记"))</f>
        <v/>
      </c>
      <c r="E24" s="8"/>
      <c r="F24" s="9" t="str">
        <f aca="false">IF(C24="","",IFERROR(VLOOKUP(C24,商品目录!$B$5:$F$54,4,0),0))</f>
        <v/>
      </c>
      <c r="G24" s="9" t="str">
        <f aca="false">IF(OR(C24="",E24=""),"",E24*F24)</f>
        <v/>
      </c>
    </row>
    <row r="25" customFormat="false" ht="54" hidden="false" customHeight="true" outlineLevel="0" collapsed="false">
      <c r="B25" s="10"/>
      <c r="C25" s="5"/>
      <c r="D25" s="5" t="str">
        <f aca="false">IF(C25="","",IFERROR(VLOOKUP(C25,商品目录!$B$5:$F$54,2,0),"未登记"))</f>
        <v/>
      </c>
      <c r="E25" s="5"/>
      <c r="F25" s="6" t="str">
        <f aca="false">IF(C25="","",IFERROR(VLOOKUP(C25,商品目录!$B$5:$F$54,4,0),0))</f>
        <v/>
      </c>
      <c r="G25" s="6" t="str">
        <f aca="false">IF(OR(C25="",E25=""),"",E25*F25)</f>
        <v/>
      </c>
    </row>
    <row r="26" customFormat="false" ht="54" hidden="false" customHeight="true" outlineLevel="0" collapsed="false">
      <c r="B26" s="11"/>
      <c r="C26" s="8"/>
      <c r="D26" s="8" t="str">
        <f aca="false">IF(C26="","",IFERROR(VLOOKUP(C26,商品目录!$B$5:$F$54,2,0),"未登记"))</f>
        <v/>
      </c>
      <c r="E26" s="8"/>
      <c r="F26" s="9" t="str">
        <f aca="false">IF(C26="","",IFERROR(VLOOKUP(C26,商品目录!$B$5:$F$54,4,0),0))</f>
        <v/>
      </c>
      <c r="G26" s="9" t="str">
        <f aca="false">IF(OR(C26="",E26=""),"",E26*F26)</f>
        <v/>
      </c>
    </row>
    <row r="27" customFormat="false" ht="54" hidden="false" customHeight="true" outlineLevel="0" collapsed="false">
      <c r="B27" s="10"/>
      <c r="C27" s="5"/>
      <c r="D27" s="5" t="str">
        <f aca="false">IF(C27="","",IFERROR(VLOOKUP(C27,商品目录!$B$5:$F$54,2,0),"未登记"))</f>
        <v/>
      </c>
      <c r="E27" s="5"/>
      <c r="F27" s="6" t="str">
        <f aca="false">IF(C27="","",IFERROR(VLOOKUP(C27,商品目录!$B$5:$F$54,4,0),0))</f>
        <v/>
      </c>
      <c r="G27" s="6" t="str">
        <f aca="false">IF(OR(C27="",E27=""),"",E27*F27)</f>
        <v/>
      </c>
    </row>
    <row r="28" customFormat="false" ht="54" hidden="false" customHeight="true" outlineLevel="0" collapsed="false">
      <c r="B28" s="11"/>
      <c r="C28" s="8"/>
      <c r="D28" s="8" t="str">
        <f aca="false">IF(C28="","",IFERROR(VLOOKUP(C28,商品目录!$B$5:$F$54,2,0),"未登记"))</f>
        <v/>
      </c>
      <c r="E28" s="8"/>
      <c r="F28" s="9" t="str">
        <f aca="false">IF(C28="","",IFERROR(VLOOKUP(C28,商品目录!$B$5:$F$54,4,0),0))</f>
        <v/>
      </c>
      <c r="G28" s="9" t="str">
        <f aca="false">IF(OR(C28="",E28=""),"",E28*F28)</f>
        <v/>
      </c>
    </row>
    <row r="29" customFormat="false" ht="54" hidden="false" customHeight="true" outlineLevel="0" collapsed="false">
      <c r="B29" s="10"/>
      <c r="C29" s="5"/>
      <c r="D29" s="5" t="str">
        <f aca="false">IF(C29="","",IFERROR(VLOOKUP(C29,商品目录!$B$5:$F$54,2,0),"未登记"))</f>
        <v/>
      </c>
      <c r="E29" s="5"/>
      <c r="F29" s="6" t="str">
        <f aca="false">IF(C29="","",IFERROR(VLOOKUP(C29,商品目录!$B$5:$F$54,4,0),0))</f>
        <v/>
      </c>
      <c r="G29" s="6" t="str">
        <f aca="false">IF(OR(C29="",E29=""),"",E29*F29)</f>
        <v/>
      </c>
    </row>
    <row r="30" customFormat="false" ht="54" hidden="false" customHeight="true" outlineLevel="0" collapsed="false">
      <c r="B30" s="11"/>
      <c r="C30" s="8"/>
      <c r="D30" s="8" t="str">
        <f aca="false">IF(C30="","",IFERROR(VLOOKUP(C30,商品目录!$B$5:$F$54,2,0),"未登记"))</f>
        <v/>
      </c>
      <c r="E30" s="8"/>
      <c r="F30" s="9" t="str">
        <f aca="false">IF(C30="","",IFERROR(VLOOKUP(C30,商品目录!$B$5:$F$54,4,0),0))</f>
        <v/>
      </c>
      <c r="G30" s="9" t="str">
        <f aca="false">IF(OR(C30="",E30=""),"",E30*F30)</f>
        <v/>
      </c>
    </row>
    <row r="31" customFormat="false" ht="54" hidden="false" customHeight="true" outlineLevel="0" collapsed="false">
      <c r="B31" s="10"/>
      <c r="C31" s="5"/>
      <c r="D31" s="5" t="str">
        <f aca="false">IF(C31="","",IFERROR(VLOOKUP(C31,商品目录!$B$5:$F$54,2,0),"未登记"))</f>
        <v/>
      </c>
      <c r="E31" s="5"/>
      <c r="F31" s="6" t="str">
        <f aca="false">IF(C31="","",IFERROR(VLOOKUP(C31,商品目录!$B$5:$F$54,4,0),0))</f>
        <v/>
      </c>
      <c r="G31" s="6" t="str">
        <f aca="false">IF(OR(C31="",E31=""),"",E31*F31)</f>
        <v/>
      </c>
    </row>
    <row r="32" customFormat="false" ht="54" hidden="false" customHeight="true" outlineLevel="0" collapsed="false">
      <c r="B32" s="11"/>
      <c r="C32" s="8"/>
      <c r="D32" s="8" t="str">
        <f aca="false">IF(C32="","",IFERROR(VLOOKUP(C32,商品目录!$B$5:$F$54,2,0),"未登记"))</f>
        <v/>
      </c>
      <c r="E32" s="8"/>
      <c r="F32" s="9" t="str">
        <f aca="false">IF(C32="","",IFERROR(VLOOKUP(C32,商品目录!$B$5:$F$54,4,0),0))</f>
        <v/>
      </c>
      <c r="G32" s="9" t="str">
        <f aca="false">IF(OR(C32="",E32=""),"",E32*F32)</f>
        <v/>
      </c>
    </row>
    <row r="33" customFormat="false" ht="54" hidden="false" customHeight="true" outlineLevel="0" collapsed="false">
      <c r="B33" s="10"/>
      <c r="C33" s="5"/>
      <c r="D33" s="5" t="str">
        <f aca="false">IF(C33="","",IFERROR(VLOOKUP(C33,商品目录!$B$5:$F$54,2,0),"未登记"))</f>
        <v/>
      </c>
      <c r="E33" s="5"/>
      <c r="F33" s="6" t="str">
        <f aca="false">IF(C33="","",IFERROR(VLOOKUP(C33,商品目录!$B$5:$F$54,4,0),0))</f>
        <v/>
      </c>
      <c r="G33" s="6" t="str">
        <f aca="false">IF(OR(C33="",E33=""),"",E33*F33)</f>
        <v/>
      </c>
    </row>
    <row r="34" customFormat="false" ht="54" hidden="false" customHeight="true" outlineLevel="0" collapsed="false">
      <c r="B34" s="11"/>
      <c r="C34" s="8"/>
      <c r="D34" s="8" t="str">
        <f aca="false">IF(C34="","",IFERROR(VLOOKUP(C34,商品目录!$B$5:$F$54,2,0),"未登记"))</f>
        <v/>
      </c>
      <c r="E34" s="8"/>
      <c r="F34" s="9" t="str">
        <f aca="false">IF(C34="","",IFERROR(VLOOKUP(C34,商品目录!$B$5:$F$54,4,0),0))</f>
        <v/>
      </c>
      <c r="G34" s="9" t="str">
        <f aca="false">IF(OR(C34="",E34=""),"",E34*F34)</f>
        <v/>
      </c>
    </row>
    <row r="35" customFormat="false" ht="54" hidden="false" customHeight="true" outlineLevel="0" collapsed="false">
      <c r="B35" s="10"/>
      <c r="C35" s="5"/>
      <c r="D35" s="5" t="str">
        <f aca="false">IF(C35="","",IFERROR(VLOOKUP(C35,商品目录!$B$5:$F$54,2,0),"未登记"))</f>
        <v/>
      </c>
      <c r="E35" s="5"/>
      <c r="F35" s="6" t="str">
        <f aca="false">IF(C35="","",IFERROR(VLOOKUP(C35,商品目录!$B$5:$F$54,4,0),0))</f>
        <v/>
      </c>
      <c r="G35" s="6" t="str">
        <f aca="false">IF(OR(C35="",E35=""),"",E35*F35)</f>
        <v/>
      </c>
    </row>
    <row r="36" customFormat="false" ht="54" hidden="false" customHeight="true" outlineLevel="0" collapsed="false">
      <c r="B36" s="11"/>
      <c r="C36" s="8"/>
      <c r="D36" s="8" t="str">
        <f aca="false">IF(C36="","",IFERROR(VLOOKUP(C36,商品目录!$B$5:$F$54,2,0),"未登记"))</f>
        <v/>
      </c>
      <c r="E36" s="8"/>
      <c r="F36" s="9" t="str">
        <f aca="false">IF(C36="","",IFERROR(VLOOKUP(C36,商品目录!$B$5:$F$54,4,0),0))</f>
        <v/>
      </c>
      <c r="G36" s="9" t="str">
        <f aca="false">IF(OR(C36="",E36=""),"",E36*F36)</f>
        <v/>
      </c>
    </row>
    <row r="37" customFormat="false" ht="54" hidden="false" customHeight="true" outlineLevel="0" collapsed="false">
      <c r="B37" s="10"/>
      <c r="C37" s="5"/>
      <c r="D37" s="5" t="str">
        <f aca="false">IF(C37="","",IFERROR(VLOOKUP(C37,商品目录!$B$5:$F$54,2,0),"未登记"))</f>
        <v/>
      </c>
      <c r="E37" s="5"/>
      <c r="F37" s="6" t="str">
        <f aca="false">IF(C37="","",IFERROR(VLOOKUP(C37,商品目录!$B$5:$F$54,4,0),0))</f>
        <v/>
      </c>
      <c r="G37" s="6" t="str">
        <f aca="false">IF(OR(C37="",E37=""),"",E37*F37)</f>
        <v/>
      </c>
    </row>
    <row r="38" customFormat="false" ht="54" hidden="false" customHeight="true" outlineLevel="0" collapsed="false">
      <c r="B38" s="11"/>
      <c r="C38" s="8"/>
      <c r="D38" s="8" t="str">
        <f aca="false">IF(C38="","",IFERROR(VLOOKUP(C38,商品目录!$B$5:$F$54,2,0),"未登记"))</f>
        <v/>
      </c>
      <c r="E38" s="8"/>
      <c r="F38" s="9" t="str">
        <f aca="false">IF(C38="","",IFERROR(VLOOKUP(C38,商品目录!$B$5:$F$54,4,0),0))</f>
        <v/>
      </c>
      <c r="G38" s="9" t="str">
        <f aca="false">IF(OR(C38="",E38=""),"",E38*F38)</f>
        <v/>
      </c>
    </row>
    <row r="39" customFormat="false" ht="54" hidden="false" customHeight="true" outlineLevel="0" collapsed="false">
      <c r="B39" s="10"/>
      <c r="C39" s="5"/>
      <c r="D39" s="5" t="str">
        <f aca="false">IF(C39="","",IFERROR(VLOOKUP(C39,商品目录!$B$5:$F$54,2,0),"未登记"))</f>
        <v/>
      </c>
      <c r="E39" s="5"/>
      <c r="F39" s="6" t="str">
        <f aca="false">IF(C39="","",IFERROR(VLOOKUP(C39,商品目录!$B$5:$F$54,4,0),0))</f>
        <v/>
      </c>
      <c r="G39" s="6" t="str">
        <f aca="false">IF(OR(C39="",E39=""),"",E39*F39)</f>
        <v/>
      </c>
    </row>
    <row r="40" customFormat="false" ht="54" hidden="false" customHeight="true" outlineLevel="0" collapsed="false">
      <c r="B40" s="11"/>
      <c r="C40" s="8"/>
      <c r="D40" s="8" t="str">
        <f aca="false">IF(C40="","",IFERROR(VLOOKUP(C40,商品目录!$B$5:$F$54,2,0),"未登记"))</f>
        <v/>
      </c>
      <c r="E40" s="8"/>
      <c r="F40" s="9" t="str">
        <f aca="false">IF(C40="","",IFERROR(VLOOKUP(C40,商品目录!$B$5:$F$54,4,0),0))</f>
        <v/>
      </c>
      <c r="G40" s="9" t="str">
        <f aca="false">IF(OR(C40="",E40=""),"",E40*F40)</f>
        <v/>
      </c>
    </row>
    <row r="41" customFormat="false" ht="54" hidden="false" customHeight="true" outlineLevel="0" collapsed="false">
      <c r="B41" s="10"/>
      <c r="C41" s="5"/>
      <c r="D41" s="5" t="str">
        <f aca="false">IF(C41="","",IFERROR(VLOOKUP(C41,商品目录!$B$5:$F$54,2,0),"未登记"))</f>
        <v/>
      </c>
      <c r="E41" s="5"/>
      <c r="F41" s="6" t="str">
        <f aca="false">IF(C41="","",IFERROR(VLOOKUP(C41,商品目录!$B$5:$F$54,4,0),0))</f>
        <v/>
      </c>
      <c r="G41" s="6" t="str">
        <f aca="false">IF(OR(C41="",E41=""),"",E41*F41)</f>
        <v/>
      </c>
    </row>
    <row r="42" customFormat="false" ht="54" hidden="false" customHeight="true" outlineLevel="0" collapsed="false">
      <c r="B42" s="11"/>
      <c r="C42" s="8"/>
      <c r="D42" s="8" t="str">
        <f aca="false">IF(C42="","",IFERROR(VLOOKUP(C42,商品目录!$B$5:$F$54,2,0),"未登记"))</f>
        <v/>
      </c>
      <c r="E42" s="8"/>
      <c r="F42" s="9" t="str">
        <f aca="false">IF(C42="","",IFERROR(VLOOKUP(C42,商品目录!$B$5:$F$54,4,0),0))</f>
        <v/>
      </c>
      <c r="G42" s="9" t="str">
        <f aca="false">IF(OR(C42="",E42=""),"",E42*F42)</f>
        <v/>
      </c>
    </row>
    <row r="43" customFormat="false" ht="54" hidden="false" customHeight="true" outlineLevel="0" collapsed="false">
      <c r="B43" s="10"/>
      <c r="C43" s="5"/>
      <c r="D43" s="5" t="str">
        <f aca="false">IF(C43="","",IFERROR(VLOOKUP(C43,商品目录!$B$5:$F$54,2,0),"未登记"))</f>
        <v/>
      </c>
      <c r="E43" s="5"/>
      <c r="F43" s="6" t="str">
        <f aca="false">IF(C43="","",IFERROR(VLOOKUP(C43,商品目录!$B$5:$F$54,4,0),0))</f>
        <v/>
      </c>
      <c r="G43" s="6" t="str">
        <f aca="false">IF(OR(C43="",E43=""),"",E43*F43)</f>
        <v/>
      </c>
    </row>
    <row r="44" customFormat="false" ht="54" hidden="false" customHeight="true" outlineLevel="0" collapsed="false">
      <c r="B44" s="11"/>
      <c r="C44" s="8"/>
      <c r="D44" s="8" t="str">
        <f aca="false">IF(C44="","",IFERROR(VLOOKUP(C44,商品目录!$B$5:$F$54,2,0),"未登记"))</f>
        <v/>
      </c>
      <c r="E44" s="8"/>
      <c r="F44" s="9" t="str">
        <f aca="false">IF(C44="","",IFERROR(VLOOKUP(C44,商品目录!$B$5:$F$54,4,0),0))</f>
        <v/>
      </c>
      <c r="G44" s="9" t="str">
        <f aca="false">IF(OR(C44="",E44=""),"",E44*F44)</f>
        <v/>
      </c>
    </row>
    <row r="45" customFormat="false" ht="54" hidden="false" customHeight="true" outlineLevel="0" collapsed="false">
      <c r="B45" s="10"/>
      <c r="C45" s="5"/>
      <c r="D45" s="5" t="str">
        <f aca="false">IF(C45="","",IFERROR(VLOOKUP(C45,商品目录!$B$5:$F$54,2,0),"未登记"))</f>
        <v/>
      </c>
      <c r="E45" s="5"/>
      <c r="F45" s="6" t="str">
        <f aca="false">IF(C45="","",IFERROR(VLOOKUP(C45,商品目录!$B$5:$F$54,4,0),0))</f>
        <v/>
      </c>
      <c r="G45" s="6" t="str">
        <f aca="false">IF(OR(C45="",E45=""),"",E45*F45)</f>
        <v/>
      </c>
    </row>
    <row r="46" customFormat="false" ht="54" hidden="false" customHeight="true" outlineLevel="0" collapsed="false">
      <c r="B46" s="11"/>
      <c r="C46" s="8"/>
      <c r="D46" s="8" t="str">
        <f aca="false">IF(C46="","",IFERROR(VLOOKUP(C46,商品目录!$B$5:$F$54,2,0),"未登记"))</f>
        <v/>
      </c>
      <c r="E46" s="8"/>
      <c r="F46" s="9" t="str">
        <f aca="false">IF(C46="","",IFERROR(VLOOKUP(C46,商品目录!$B$5:$F$54,4,0),0))</f>
        <v/>
      </c>
      <c r="G46" s="9" t="str">
        <f aca="false">IF(OR(C46="",E46=""),"",E46*F46)</f>
        <v/>
      </c>
    </row>
    <row r="47" customFormat="false" ht="54" hidden="false" customHeight="true" outlineLevel="0" collapsed="false">
      <c r="B47" s="10"/>
      <c r="C47" s="5"/>
      <c r="D47" s="5" t="str">
        <f aca="false">IF(C47="","",IFERROR(VLOOKUP(C47,商品目录!$B$5:$F$54,2,0),"未登记"))</f>
        <v/>
      </c>
      <c r="E47" s="5"/>
      <c r="F47" s="6" t="str">
        <f aca="false">IF(C47="","",IFERROR(VLOOKUP(C47,商品目录!$B$5:$F$54,4,0),0))</f>
        <v/>
      </c>
      <c r="G47" s="6" t="str">
        <f aca="false">IF(OR(C47="",E47=""),"",E47*F47)</f>
        <v/>
      </c>
    </row>
    <row r="48" customFormat="false" ht="54" hidden="false" customHeight="true" outlineLevel="0" collapsed="false">
      <c r="B48" s="11"/>
      <c r="C48" s="8"/>
      <c r="D48" s="8" t="str">
        <f aca="false">IF(C48="","",IFERROR(VLOOKUP(C48,商品目录!$B$5:$F$54,2,0),"未登记"))</f>
        <v/>
      </c>
      <c r="E48" s="8"/>
      <c r="F48" s="9" t="str">
        <f aca="false">IF(C48="","",IFERROR(VLOOKUP(C48,商品目录!$B$5:$F$54,4,0),0))</f>
        <v/>
      </c>
      <c r="G48" s="9" t="str">
        <f aca="false">IF(OR(C48="",E48=""),"",E48*F48)</f>
        <v/>
      </c>
    </row>
    <row r="49" customFormat="false" ht="54" hidden="false" customHeight="true" outlineLevel="0" collapsed="false">
      <c r="B49" s="10"/>
      <c r="C49" s="5"/>
      <c r="D49" s="5" t="str">
        <f aca="false">IF(C49="","",IFERROR(VLOOKUP(C49,商品目录!$B$5:$F$54,2,0),"未登记"))</f>
        <v/>
      </c>
      <c r="E49" s="5"/>
      <c r="F49" s="6" t="str">
        <f aca="false">IF(C49="","",IFERROR(VLOOKUP(C49,商品目录!$B$5:$F$54,4,0),0))</f>
        <v/>
      </c>
      <c r="G49" s="6" t="str">
        <f aca="false">IF(OR(C49="",E49=""),"",E49*F49)</f>
        <v/>
      </c>
    </row>
    <row r="50" customFormat="false" ht="54" hidden="false" customHeight="true" outlineLevel="0" collapsed="false">
      <c r="B50" s="11"/>
      <c r="C50" s="8"/>
      <c r="D50" s="8" t="str">
        <f aca="false">IF(C50="","",IFERROR(VLOOKUP(C50,商品目录!$B$5:$F$54,2,0),"未登记"))</f>
        <v/>
      </c>
      <c r="E50" s="8"/>
      <c r="F50" s="9" t="str">
        <f aca="false">IF(C50="","",IFERROR(VLOOKUP(C50,商品目录!$B$5:$F$54,4,0),0))</f>
        <v/>
      </c>
      <c r="G50" s="9" t="str">
        <f aca="false">IF(OR(C50="",E50=""),"",E50*F50)</f>
        <v/>
      </c>
    </row>
    <row r="51" customFormat="false" ht="54" hidden="false" customHeight="true" outlineLevel="0" collapsed="false">
      <c r="B51" s="10"/>
      <c r="C51" s="5"/>
      <c r="D51" s="5" t="str">
        <f aca="false">IF(C51="","",IFERROR(VLOOKUP(C51,商品目录!$B$5:$F$54,2,0),"未登记"))</f>
        <v/>
      </c>
      <c r="E51" s="5"/>
      <c r="F51" s="6" t="str">
        <f aca="false">IF(C51="","",IFERROR(VLOOKUP(C51,商品目录!$B$5:$F$54,4,0),0))</f>
        <v/>
      </c>
      <c r="G51" s="6" t="str">
        <f aca="false">IF(OR(C51="",E51=""),"",E51*F51)</f>
        <v/>
      </c>
    </row>
    <row r="52" customFormat="false" ht="54" hidden="false" customHeight="true" outlineLevel="0" collapsed="false">
      <c r="B52" s="11"/>
      <c r="C52" s="8"/>
      <c r="D52" s="8" t="str">
        <f aca="false">IF(C52="","",IFERROR(VLOOKUP(C52,商品目录!$B$5:$F$54,2,0),"未登记"))</f>
        <v/>
      </c>
      <c r="E52" s="8"/>
      <c r="F52" s="9" t="str">
        <f aca="false">IF(C52="","",IFERROR(VLOOKUP(C52,商品目录!$B$5:$F$54,4,0),0))</f>
        <v/>
      </c>
      <c r="G52" s="9" t="str">
        <f aca="false">IF(OR(C52="",E52=""),"",E52*F52)</f>
        <v/>
      </c>
    </row>
    <row r="53" customFormat="false" ht="54" hidden="false" customHeight="true" outlineLevel="0" collapsed="false">
      <c r="B53" s="10"/>
      <c r="C53" s="5"/>
      <c r="D53" s="5" t="str">
        <f aca="false">IF(C53="","",IFERROR(VLOOKUP(C53,商品目录!$B$5:$F$54,2,0),"未登记"))</f>
        <v/>
      </c>
      <c r="E53" s="5"/>
      <c r="F53" s="6" t="str">
        <f aca="false">IF(C53="","",IFERROR(VLOOKUP(C53,商品目录!$B$5:$F$54,4,0),0))</f>
        <v/>
      </c>
      <c r="G53" s="6" t="str">
        <f aca="false">IF(OR(C53="",E53=""),"",E53*F53)</f>
        <v/>
      </c>
    </row>
    <row r="54" customFormat="false" ht="54" hidden="false" customHeight="true" outlineLevel="0" collapsed="false">
      <c r="B54" s="11"/>
      <c r="C54" s="8"/>
      <c r="D54" s="8" t="str">
        <f aca="false">IF(C54="","",IFERROR(VLOOKUP(C54,商品目录!$B$5:$F$54,2,0),"未登记"))</f>
        <v/>
      </c>
      <c r="E54" s="8"/>
      <c r="F54" s="9" t="str">
        <f aca="false">IF(C54="","",IFERROR(VLOOKUP(C54,商品目录!$B$5:$F$54,4,0),0))</f>
        <v/>
      </c>
      <c r="G54" s="9" t="str">
        <f aca="false">IF(OR(C54="",E54=""),"",E54*F54)</f>
        <v/>
      </c>
    </row>
    <row r="55" customFormat="false" ht="54" hidden="false" customHeight="true" outlineLevel="0" collapsed="false">
      <c r="B55" s="10"/>
      <c r="C55" s="5"/>
      <c r="D55" s="5" t="str">
        <f aca="false">IF(C55="","",IFERROR(VLOOKUP(C55,商品目录!$B$5:$F$54,2,0),"未登记"))</f>
        <v/>
      </c>
      <c r="E55" s="5"/>
      <c r="F55" s="6" t="str">
        <f aca="false">IF(C55="","",IFERROR(VLOOKUP(C55,商品目录!$B$5:$F$54,4,0),0))</f>
        <v/>
      </c>
      <c r="G55" s="6" t="str">
        <f aca="false">IF(OR(C55="",E55=""),"",E55*F55)</f>
        <v/>
      </c>
    </row>
    <row r="56" customFormat="false" ht="54" hidden="false" customHeight="true" outlineLevel="0" collapsed="false">
      <c r="B56" s="11"/>
      <c r="C56" s="8"/>
      <c r="D56" s="8" t="str">
        <f aca="false">IF(C56="","",IFERROR(VLOOKUP(C56,商品目录!$B$5:$F$54,2,0),"未登记"))</f>
        <v/>
      </c>
      <c r="E56" s="8"/>
      <c r="F56" s="9" t="str">
        <f aca="false">IF(C56="","",IFERROR(VLOOKUP(C56,商品目录!$B$5:$F$54,4,0),0))</f>
        <v/>
      </c>
      <c r="G56" s="9" t="str">
        <f aca="false">IF(OR(C56="",E56=""),"",E56*F56)</f>
        <v/>
      </c>
    </row>
    <row r="57" customFormat="false" ht="54" hidden="false" customHeight="true" outlineLevel="0" collapsed="false">
      <c r="B57" s="10"/>
      <c r="C57" s="5"/>
      <c r="D57" s="5" t="str">
        <f aca="false">IF(C57="","",IFERROR(VLOOKUP(C57,商品目录!$B$5:$F$54,2,0),"未登记"))</f>
        <v/>
      </c>
      <c r="E57" s="5"/>
      <c r="F57" s="6" t="str">
        <f aca="false">IF(C57="","",IFERROR(VLOOKUP(C57,商品目录!$B$5:$F$54,4,0),0))</f>
        <v/>
      </c>
      <c r="G57" s="6" t="str">
        <f aca="false">IF(OR(C57="",E57=""),"",E57*F57)</f>
        <v/>
      </c>
    </row>
    <row r="58" customFormat="false" ht="54" hidden="false" customHeight="true" outlineLevel="0" collapsed="false">
      <c r="B58" s="11"/>
      <c r="C58" s="8"/>
      <c r="D58" s="8" t="str">
        <f aca="false">IF(C58="","",IFERROR(VLOOKUP(C58,商品目录!$B$5:$F$54,2,0),"未登记"))</f>
        <v/>
      </c>
      <c r="E58" s="8"/>
      <c r="F58" s="9" t="str">
        <f aca="false">IF(C58="","",IFERROR(VLOOKUP(C58,商品目录!$B$5:$F$54,4,0),0))</f>
        <v/>
      </c>
      <c r="G58" s="9" t="str">
        <f aca="false">IF(OR(C58="",E58=""),"",E58*F58)</f>
        <v/>
      </c>
    </row>
    <row r="59" customFormat="false" ht="54" hidden="false" customHeight="true" outlineLevel="0" collapsed="false">
      <c r="B59" s="10"/>
      <c r="C59" s="5"/>
      <c r="D59" s="5" t="str">
        <f aca="false">IF(C59="","",IFERROR(VLOOKUP(C59,商品目录!$B$5:$F$54,2,0),"未登记"))</f>
        <v/>
      </c>
      <c r="E59" s="5"/>
      <c r="F59" s="6" t="str">
        <f aca="false">IF(C59="","",IFERROR(VLOOKUP(C59,商品目录!$B$5:$F$54,4,0),0))</f>
        <v/>
      </c>
      <c r="G59" s="6" t="str">
        <f aca="false">IF(OR(C59="",E59=""),"",E59*F59)</f>
        <v/>
      </c>
    </row>
    <row r="60" customFormat="false" ht="54" hidden="false" customHeight="true" outlineLevel="0" collapsed="false">
      <c r="B60" s="11"/>
      <c r="C60" s="8"/>
      <c r="D60" s="8" t="str">
        <f aca="false">IF(C60="","",IFERROR(VLOOKUP(C60,商品目录!$B$5:$F$54,2,0),"未登记"))</f>
        <v/>
      </c>
      <c r="E60" s="8"/>
      <c r="F60" s="9" t="str">
        <f aca="false">IF(C60="","",IFERROR(VLOOKUP(C60,商品目录!$B$5:$F$54,4,0),0))</f>
        <v/>
      </c>
      <c r="G60" s="9" t="str">
        <f aca="false">IF(OR(C60="",E60=""),"",E60*F60)</f>
        <v/>
      </c>
    </row>
    <row r="61" customFormat="false" ht="54" hidden="false" customHeight="true" outlineLevel="0" collapsed="false">
      <c r="B61" s="10"/>
      <c r="C61" s="5"/>
      <c r="D61" s="5" t="str">
        <f aca="false">IF(C61="","",IFERROR(VLOOKUP(C61,商品目录!$B$5:$F$54,2,0),"未登记"))</f>
        <v/>
      </c>
      <c r="E61" s="5"/>
      <c r="F61" s="6" t="str">
        <f aca="false">IF(C61="","",IFERROR(VLOOKUP(C61,商品目录!$B$5:$F$54,4,0),0))</f>
        <v/>
      </c>
      <c r="G61" s="6" t="str">
        <f aca="false">IF(OR(C61="",E61=""),"",E61*F61)</f>
        <v/>
      </c>
    </row>
    <row r="62" customFormat="false" ht="54" hidden="false" customHeight="true" outlineLevel="0" collapsed="false">
      <c r="B62" s="11"/>
      <c r="C62" s="8"/>
      <c r="D62" s="8" t="str">
        <f aca="false">IF(C62="","",IFERROR(VLOOKUP(C62,商品目录!$B$5:$F$54,2,0),"未登记"))</f>
        <v/>
      </c>
      <c r="E62" s="8"/>
      <c r="F62" s="9" t="str">
        <f aca="false">IF(C62="","",IFERROR(VLOOKUP(C62,商品目录!$B$5:$F$54,4,0),0))</f>
        <v/>
      </c>
      <c r="G62" s="9" t="str">
        <f aca="false">IF(OR(C62="",E62=""),"",E62*F62)</f>
        <v/>
      </c>
    </row>
    <row r="63" customFormat="false" ht="54" hidden="false" customHeight="true" outlineLevel="0" collapsed="false">
      <c r="B63" s="10"/>
      <c r="C63" s="5"/>
      <c r="D63" s="5" t="str">
        <f aca="false">IF(C63="","",IFERROR(VLOOKUP(C63,商品目录!$B$5:$F$54,2,0),"未登记"))</f>
        <v/>
      </c>
      <c r="E63" s="5"/>
      <c r="F63" s="6" t="str">
        <f aca="false">IF(C63="","",IFERROR(VLOOKUP(C63,商品目录!$B$5:$F$54,4,0),0))</f>
        <v/>
      </c>
      <c r="G63" s="6" t="str">
        <f aca="false">IF(OR(C63="",E63=""),"",E63*F63)</f>
        <v/>
      </c>
    </row>
    <row r="64" customFormat="false" ht="54" hidden="false" customHeight="true" outlineLevel="0" collapsed="false">
      <c r="B64" s="11"/>
      <c r="C64" s="8"/>
      <c r="D64" s="8" t="str">
        <f aca="false">IF(C64="","",IFERROR(VLOOKUP(C64,商品目录!$B$5:$F$54,2,0),"未登记"))</f>
        <v/>
      </c>
      <c r="E64" s="8"/>
      <c r="F64" s="9" t="str">
        <f aca="false">IF(C64="","",IFERROR(VLOOKUP(C64,商品目录!$B$5:$F$54,4,0),0))</f>
        <v/>
      </c>
      <c r="G64" s="9" t="str">
        <f aca="false">IF(OR(C64="",E64=""),"",E64*F64)</f>
        <v/>
      </c>
    </row>
    <row r="65" customFormat="false" ht="54" hidden="false" customHeight="true" outlineLevel="0" collapsed="false">
      <c r="B65" s="10"/>
      <c r="C65" s="5"/>
      <c r="D65" s="5" t="str">
        <f aca="false">IF(C65="","",IFERROR(VLOOKUP(C65,商品目录!$B$5:$F$54,2,0),"未登记"))</f>
        <v/>
      </c>
      <c r="E65" s="5"/>
      <c r="F65" s="6" t="str">
        <f aca="false">IF(C65="","",IFERROR(VLOOKUP(C65,商品目录!$B$5:$F$54,4,0),0))</f>
        <v/>
      </c>
      <c r="G65" s="6" t="str">
        <f aca="false">IF(OR(C65="",E65=""),"",E65*F65)</f>
        <v/>
      </c>
    </row>
    <row r="66" customFormat="false" ht="54" hidden="false" customHeight="true" outlineLevel="0" collapsed="false">
      <c r="B66" s="11"/>
      <c r="C66" s="8"/>
      <c r="D66" s="8" t="str">
        <f aca="false">IF(C66="","",IFERROR(VLOOKUP(C66,商品目录!$B$5:$F$54,2,0),"未登记"))</f>
        <v/>
      </c>
      <c r="E66" s="8"/>
      <c r="F66" s="9" t="str">
        <f aca="false">IF(C66="","",IFERROR(VLOOKUP(C66,商品目录!$B$5:$F$54,4,0),0))</f>
        <v/>
      </c>
      <c r="G66" s="9" t="str">
        <f aca="false">IF(OR(C66="",E66=""),"",E66*F66)</f>
        <v/>
      </c>
    </row>
    <row r="67" customFormat="false" ht="54" hidden="false" customHeight="true" outlineLevel="0" collapsed="false">
      <c r="B67" s="10"/>
      <c r="C67" s="5"/>
      <c r="D67" s="5" t="str">
        <f aca="false">IF(C67="","",IFERROR(VLOOKUP(C67,商品目录!$B$5:$F$54,2,0),"未登记"))</f>
        <v/>
      </c>
      <c r="E67" s="5"/>
      <c r="F67" s="6" t="str">
        <f aca="false">IF(C67="","",IFERROR(VLOOKUP(C67,商品目录!$B$5:$F$54,4,0),0))</f>
        <v/>
      </c>
      <c r="G67" s="6" t="str">
        <f aca="false">IF(OR(C67="",E67=""),"",E67*F67)</f>
        <v/>
      </c>
    </row>
    <row r="68" customFormat="false" ht="54" hidden="false" customHeight="true" outlineLevel="0" collapsed="false">
      <c r="B68" s="11"/>
      <c r="C68" s="8"/>
      <c r="D68" s="8" t="str">
        <f aca="false">IF(C68="","",IFERROR(VLOOKUP(C68,商品目录!$B$5:$F$54,2,0),"未登记"))</f>
        <v/>
      </c>
      <c r="E68" s="8"/>
      <c r="F68" s="9" t="str">
        <f aca="false">IF(C68="","",IFERROR(VLOOKUP(C68,商品目录!$B$5:$F$54,4,0),0))</f>
        <v/>
      </c>
      <c r="G68" s="9" t="str">
        <f aca="false">IF(OR(C68="",E68=""),"",E68*F68)</f>
        <v/>
      </c>
    </row>
    <row r="69" customFormat="false" ht="54" hidden="false" customHeight="true" outlineLevel="0" collapsed="false">
      <c r="B69" s="10"/>
      <c r="C69" s="5"/>
      <c r="D69" s="5" t="str">
        <f aca="false">IF(C69="","",IFERROR(VLOOKUP(C69,商品目录!$B$5:$F$54,2,0),"未登记"))</f>
        <v/>
      </c>
      <c r="E69" s="5"/>
      <c r="F69" s="6" t="str">
        <f aca="false">IF(C69="","",IFERROR(VLOOKUP(C69,商品目录!$B$5:$F$54,4,0),0))</f>
        <v/>
      </c>
      <c r="G69" s="6" t="str">
        <f aca="false">IF(OR(C69="",E69=""),"",E69*F69)</f>
        <v/>
      </c>
    </row>
    <row r="70" customFormat="false" ht="54" hidden="false" customHeight="true" outlineLevel="0" collapsed="false">
      <c r="B70" s="11"/>
      <c r="C70" s="8"/>
      <c r="D70" s="8" t="str">
        <f aca="false">IF(C70="","",IFERROR(VLOOKUP(C70,商品目录!$B$5:$F$54,2,0),"未登记"))</f>
        <v/>
      </c>
      <c r="E70" s="8"/>
      <c r="F70" s="9" t="str">
        <f aca="false">IF(C70="","",IFERROR(VLOOKUP(C70,商品目录!$B$5:$F$54,4,0),0))</f>
        <v/>
      </c>
      <c r="G70" s="9" t="str">
        <f aca="false">IF(OR(C70="",E70=""),"",E70*F70)</f>
        <v/>
      </c>
    </row>
    <row r="71" customFormat="false" ht="54" hidden="false" customHeight="true" outlineLevel="0" collapsed="false">
      <c r="B71" s="10"/>
      <c r="C71" s="5"/>
      <c r="D71" s="5" t="str">
        <f aca="false">IF(C71="","",IFERROR(VLOOKUP(C71,商品目录!$B$5:$F$54,2,0),"未登记"))</f>
        <v/>
      </c>
      <c r="E71" s="5"/>
      <c r="F71" s="6" t="str">
        <f aca="false">IF(C71="","",IFERROR(VLOOKUP(C71,商品目录!$B$5:$F$54,4,0),0))</f>
        <v/>
      </c>
      <c r="G71" s="6" t="str">
        <f aca="false">IF(OR(C71="",E71=""),"",E71*F71)</f>
        <v/>
      </c>
    </row>
    <row r="72" customFormat="false" ht="54" hidden="false" customHeight="true" outlineLevel="0" collapsed="false">
      <c r="B72" s="11"/>
      <c r="C72" s="8"/>
      <c r="D72" s="8" t="str">
        <f aca="false">IF(C72="","",IFERROR(VLOOKUP(C72,商品目录!$B$5:$F$54,2,0),"未登记"))</f>
        <v/>
      </c>
      <c r="E72" s="8"/>
      <c r="F72" s="9" t="str">
        <f aca="false">IF(C72="","",IFERROR(VLOOKUP(C72,商品目录!$B$5:$F$54,4,0),0))</f>
        <v/>
      </c>
      <c r="G72" s="9" t="str">
        <f aca="false">IF(OR(C72="",E72=""),"",E72*F72)</f>
        <v/>
      </c>
    </row>
    <row r="73" customFormat="false" ht="54" hidden="false" customHeight="true" outlineLevel="0" collapsed="false">
      <c r="B73" s="10"/>
      <c r="C73" s="5"/>
      <c r="D73" s="5" t="str">
        <f aca="false">IF(C73="","",IFERROR(VLOOKUP(C73,商品目录!$B$5:$F$54,2,0),"未登记"))</f>
        <v/>
      </c>
      <c r="E73" s="5"/>
      <c r="F73" s="6" t="str">
        <f aca="false">IF(C73="","",IFERROR(VLOOKUP(C73,商品目录!$B$5:$F$54,4,0),0))</f>
        <v/>
      </c>
      <c r="G73" s="6" t="str">
        <f aca="false">IF(OR(C73="",E73=""),"",E73*F73)</f>
        <v/>
      </c>
    </row>
    <row r="74" customFormat="false" ht="54" hidden="false" customHeight="true" outlineLevel="0" collapsed="false">
      <c r="B74" s="11"/>
      <c r="C74" s="8"/>
      <c r="D74" s="8" t="str">
        <f aca="false">IF(C74="","",IFERROR(VLOOKUP(C74,商品目录!$B$5:$F$54,2,0),"未登记"))</f>
        <v/>
      </c>
      <c r="E74" s="8"/>
      <c r="F74" s="9" t="str">
        <f aca="false">IF(C74="","",IFERROR(VLOOKUP(C74,商品目录!$B$5:$F$54,4,0),0))</f>
        <v/>
      </c>
      <c r="G74" s="9" t="str">
        <f aca="false">IF(OR(C74="",E74=""),"",E74*F74)</f>
        <v/>
      </c>
    </row>
    <row r="75" customFormat="false" ht="54" hidden="false" customHeight="true" outlineLevel="0" collapsed="false">
      <c r="B75" s="10"/>
      <c r="C75" s="5"/>
      <c r="D75" s="5" t="str">
        <f aca="false">IF(C75="","",IFERROR(VLOOKUP(C75,商品目录!$B$5:$F$54,2,0),"未登记"))</f>
        <v/>
      </c>
      <c r="E75" s="5"/>
      <c r="F75" s="6" t="str">
        <f aca="false">IF(C75="","",IFERROR(VLOOKUP(C75,商品目录!$B$5:$F$54,4,0),0))</f>
        <v/>
      </c>
      <c r="G75" s="6" t="str">
        <f aca="false">IF(OR(C75="",E75=""),"",E75*F75)</f>
        <v/>
      </c>
    </row>
    <row r="76" customFormat="false" ht="54" hidden="false" customHeight="true" outlineLevel="0" collapsed="false">
      <c r="B76" s="11"/>
      <c r="C76" s="8"/>
      <c r="D76" s="8" t="str">
        <f aca="false">IF(C76="","",IFERROR(VLOOKUP(C76,商品目录!$B$5:$F$54,2,0),"未登记"))</f>
        <v/>
      </c>
      <c r="E76" s="8"/>
      <c r="F76" s="9" t="str">
        <f aca="false">IF(C76="","",IFERROR(VLOOKUP(C76,商品目录!$B$5:$F$54,4,0),0))</f>
        <v/>
      </c>
      <c r="G76" s="9" t="str">
        <f aca="false">IF(OR(C76="",E76=""),"",E76*F76)</f>
        <v/>
      </c>
    </row>
    <row r="77" customFormat="false" ht="54" hidden="false" customHeight="true" outlineLevel="0" collapsed="false">
      <c r="B77" s="10"/>
      <c r="C77" s="5"/>
      <c r="D77" s="5" t="str">
        <f aca="false">IF(C77="","",IFERROR(VLOOKUP(C77,商品目录!$B$5:$F$54,2,0),"未登记"))</f>
        <v/>
      </c>
      <c r="E77" s="5"/>
      <c r="F77" s="6" t="str">
        <f aca="false">IF(C77="","",IFERROR(VLOOKUP(C77,商品目录!$B$5:$F$54,4,0),0))</f>
        <v/>
      </c>
      <c r="G77" s="6" t="str">
        <f aca="false">IF(OR(C77="",E77=""),"",E77*F77)</f>
        <v/>
      </c>
    </row>
    <row r="78" customFormat="false" ht="54" hidden="false" customHeight="true" outlineLevel="0" collapsed="false">
      <c r="B78" s="11"/>
      <c r="C78" s="8"/>
      <c r="D78" s="8" t="str">
        <f aca="false">IF(C78="","",IFERROR(VLOOKUP(C78,商品目录!$B$5:$F$54,2,0),"未登记"))</f>
        <v/>
      </c>
      <c r="E78" s="8"/>
      <c r="F78" s="9" t="str">
        <f aca="false">IF(C78="","",IFERROR(VLOOKUP(C78,商品目录!$B$5:$F$54,4,0),0))</f>
        <v/>
      </c>
      <c r="G78" s="9" t="str">
        <f aca="false">IF(OR(C78="",E78=""),"",E78*F78)</f>
        <v/>
      </c>
    </row>
    <row r="79" customFormat="false" ht="54" hidden="false" customHeight="true" outlineLevel="0" collapsed="false">
      <c r="B79" s="10"/>
      <c r="C79" s="5"/>
      <c r="D79" s="5" t="str">
        <f aca="false">IF(C79="","",IFERROR(VLOOKUP(C79,商品目录!$B$5:$F$54,2,0),"未登记"))</f>
        <v/>
      </c>
      <c r="E79" s="5"/>
      <c r="F79" s="6" t="str">
        <f aca="false">IF(C79="","",IFERROR(VLOOKUP(C79,商品目录!$B$5:$F$54,4,0),0))</f>
        <v/>
      </c>
      <c r="G79" s="6" t="str">
        <f aca="false">IF(OR(C79="",E79=""),"",E79*F79)</f>
        <v/>
      </c>
    </row>
    <row r="80" customFormat="false" ht="54" hidden="false" customHeight="true" outlineLevel="0" collapsed="false">
      <c r="B80" s="11"/>
      <c r="C80" s="8"/>
      <c r="D80" s="8" t="str">
        <f aca="false">IF(C80="","",IFERROR(VLOOKUP(C80,商品目录!$B$5:$F$54,2,0),"未登记"))</f>
        <v/>
      </c>
      <c r="E80" s="8"/>
      <c r="F80" s="9" t="str">
        <f aca="false">IF(C80="","",IFERROR(VLOOKUP(C80,商品目录!$B$5:$F$54,4,0),0))</f>
        <v/>
      </c>
      <c r="G80" s="9" t="str">
        <f aca="false">IF(OR(C80="",E80=""),"",E80*F80)</f>
        <v/>
      </c>
    </row>
    <row r="81" customFormat="false" ht="54" hidden="false" customHeight="true" outlineLevel="0" collapsed="false">
      <c r="B81" s="10"/>
      <c r="C81" s="5"/>
      <c r="D81" s="5" t="str">
        <f aca="false">IF(C81="","",IFERROR(VLOOKUP(C81,商品目录!$B$5:$F$54,2,0),"未登记"))</f>
        <v/>
      </c>
      <c r="E81" s="5"/>
      <c r="F81" s="6" t="str">
        <f aca="false">IF(C81="","",IFERROR(VLOOKUP(C81,商品目录!$B$5:$F$54,4,0),0))</f>
        <v/>
      </c>
      <c r="G81" s="6" t="str">
        <f aca="false">IF(OR(C81="",E81=""),"",E81*F81)</f>
        <v/>
      </c>
    </row>
    <row r="82" customFormat="false" ht="54" hidden="false" customHeight="true" outlineLevel="0" collapsed="false">
      <c r="B82" s="11"/>
      <c r="C82" s="8"/>
      <c r="D82" s="8" t="str">
        <f aca="false">IF(C82="","",IFERROR(VLOOKUP(C82,商品目录!$B$5:$F$54,2,0),"未登记"))</f>
        <v/>
      </c>
      <c r="E82" s="8"/>
      <c r="F82" s="9" t="str">
        <f aca="false">IF(C82="","",IFERROR(VLOOKUP(C82,商品目录!$B$5:$F$54,4,0),0))</f>
        <v/>
      </c>
      <c r="G82" s="9" t="str">
        <f aca="false">IF(OR(C82="",E82=""),"",E82*F82)</f>
        <v/>
      </c>
    </row>
    <row r="83" customFormat="false" ht="54" hidden="false" customHeight="true" outlineLevel="0" collapsed="false">
      <c r="B83" s="10"/>
      <c r="C83" s="5"/>
      <c r="D83" s="5" t="str">
        <f aca="false">IF(C83="","",IFERROR(VLOOKUP(C83,商品目录!$B$5:$F$54,2,0),"未登记"))</f>
        <v/>
      </c>
      <c r="E83" s="5"/>
      <c r="F83" s="6" t="str">
        <f aca="false">IF(C83="","",IFERROR(VLOOKUP(C83,商品目录!$B$5:$F$54,4,0),0))</f>
        <v/>
      </c>
      <c r="G83" s="6" t="str">
        <f aca="false">IF(OR(C83="",E83=""),"",E83*F83)</f>
        <v/>
      </c>
    </row>
    <row r="84" customFormat="false" ht="54" hidden="false" customHeight="true" outlineLevel="0" collapsed="false">
      <c r="B84" s="11"/>
      <c r="C84" s="8"/>
      <c r="D84" s="8" t="str">
        <f aca="false">IF(C84="","",IFERROR(VLOOKUP(C84,商品目录!$B$5:$F$54,2,0),"未登记"))</f>
        <v/>
      </c>
      <c r="E84" s="8"/>
      <c r="F84" s="9" t="str">
        <f aca="false">IF(C84="","",IFERROR(VLOOKUP(C84,商品目录!$B$5:$F$54,4,0),0))</f>
        <v/>
      </c>
      <c r="G84" s="9" t="str">
        <f aca="false">IF(OR(C84="",E84=""),"",E84*F84)</f>
        <v/>
      </c>
    </row>
    <row r="85" customFormat="false" ht="54" hidden="false" customHeight="true" outlineLevel="0" collapsed="false">
      <c r="B85" s="10"/>
      <c r="C85" s="5"/>
      <c r="D85" s="5" t="str">
        <f aca="false">IF(C85="","",IFERROR(VLOOKUP(C85,商品目录!$B$5:$F$54,2,0),"未登记"))</f>
        <v/>
      </c>
      <c r="E85" s="5"/>
      <c r="F85" s="6" t="str">
        <f aca="false">IF(C85="","",IFERROR(VLOOKUP(C85,商品目录!$B$5:$F$54,4,0),0))</f>
        <v/>
      </c>
      <c r="G85" s="6" t="str">
        <f aca="false">IF(OR(C85="",E85=""),"",E85*F85)</f>
        <v/>
      </c>
    </row>
    <row r="86" customFormat="false" ht="54" hidden="false" customHeight="true" outlineLevel="0" collapsed="false">
      <c r="B86" s="11"/>
      <c r="C86" s="8"/>
      <c r="D86" s="8" t="str">
        <f aca="false">IF(C86="","",IFERROR(VLOOKUP(C86,商品目录!$B$5:$F$54,2,0),"未登记"))</f>
        <v/>
      </c>
      <c r="E86" s="8"/>
      <c r="F86" s="9" t="str">
        <f aca="false">IF(C86="","",IFERROR(VLOOKUP(C86,商品目录!$B$5:$F$54,4,0),0))</f>
        <v/>
      </c>
      <c r="G86" s="9" t="str">
        <f aca="false">IF(OR(C86="",E86=""),"",E86*F86)</f>
        <v/>
      </c>
    </row>
    <row r="87" customFormat="false" ht="54" hidden="false" customHeight="true" outlineLevel="0" collapsed="false">
      <c r="B87" s="10"/>
      <c r="C87" s="5"/>
      <c r="D87" s="5" t="str">
        <f aca="false">IF(C87="","",IFERROR(VLOOKUP(C87,商品目录!$B$5:$F$54,2,0),"未登记"))</f>
        <v/>
      </c>
      <c r="E87" s="5"/>
      <c r="F87" s="6" t="str">
        <f aca="false">IF(C87="","",IFERROR(VLOOKUP(C87,商品目录!$B$5:$F$54,4,0),0))</f>
        <v/>
      </c>
      <c r="G87" s="6" t="str">
        <f aca="false">IF(OR(C87="",E87=""),"",E87*F87)</f>
        <v/>
      </c>
    </row>
    <row r="88" customFormat="false" ht="54" hidden="false" customHeight="true" outlineLevel="0" collapsed="false">
      <c r="B88" s="11"/>
      <c r="C88" s="8"/>
      <c r="D88" s="8" t="str">
        <f aca="false">IF(C88="","",IFERROR(VLOOKUP(C88,商品目录!$B$5:$F$54,2,0),"未登记"))</f>
        <v/>
      </c>
      <c r="E88" s="8"/>
      <c r="F88" s="9" t="str">
        <f aca="false">IF(C88="","",IFERROR(VLOOKUP(C88,商品目录!$B$5:$F$54,4,0),0))</f>
        <v/>
      </c>
      <c r="G88" s="9" t="str">
        <f aca="false">IF(OR(C88="",E88=""),"",E88*F88)</f>
        <v/>
      </c>
    </row>
    <row r="89" customFormat="false" ht="54" hidden="false" customHeight="true" outlineLevel="0" collapsed="false">
      <c r="B89" s="10"/>
      <c r="C89" s="5"/>
      <c r="D89" s="5" t="str">
        <f aca="false">IF(C89="","",IFERROR(VLOOKUP(C89,商品目录!$B$5:$F$54,2,0),"未登记"))</f>
        <v/>
      </c>
      <c r="E89" s="5"/>
      <c r="F89" s="6" t="str">
        <f aca="false">IF(C89="","",IFERROR(VLOOKUP(C89,商品目录!$B$5:$F$54,4,0),0))</f>
        <v/>
      </c>
      <c r="G89" s="6" t="str">
        <f aca="false">IF(OR(C89="",E89=""),"",E89*F89)</f>
        <v/>
      </c>
    </row>
    <row r="90" customFormat="false" ht="54" hidden="false" customHeight="true" outlineLevel="0" collapsed="false">
      <c r="B90" s="11"/>
      <c r="C90" s="8"/>
      <c r="D90" s="8" t="str">
        <f aca="false">IF(C90="","",IFERROR(VLOOKUP(C90,商品目录!$B$5:$F$54,2,0),"未登记"))</f>
        <v/>
      </c>
      <c r="E90" s="8"/>
      <c r="F90" s="9" t="str">
        <f aca="false">IF(C90="","",IFERROR(VLOOKUP(C90,商品目录!$B$5:$F$54,4,0),0))</f>
        <v/>
      </c>
      <c r="G90" s="9" t="str">
        <f aca="false">IF(OR(C90="",E90=""),"",E90*F90)</f>
        <v/>
      </c>
    </row>
    <row r="91" customFormat="false" ht="54" hidden="false" customHeight="true" outlineLevel="0" collapsed="false">
      <c r="B91" s="10"/>
      <c r="C91" s="5"/>
      <c r="D91" s="5" t="str">
        <f aca="false">IF(C91="","",IFERROR(VLOOKUP(C91,商品目录!$B$5:$F$54,2,0),"未登记"))</f>
        <v/>
      </c>
      <c r="E91" s="5"/>
      <c r="F91" s="6" t="str">
        <f aca="false">IF(C91="","",IFERROR(VLOOKUP(C91,商品目录!$B$5:$F$54,4,0),0))</f>
        <v/>
      </c>
      <c r="G91" s="6" t="str">
        <f aca="false">IF(OR(C91="",E91=""),"",E91*F91)</f>
        <v/>
      </c>
    </row>
    <row r="92" customFormat="false" ht="54" hidden="false" customHeight="true" outlineLevel="0" collapsed="false">
      <c r="B92" s="11"/>
      <c r="C92" s="8"/>
      <c r="D92" s="8" t="str">
        <f aca="false">IF(C92="","",IFERROR(VLOOKUP(C92,商品目录!$B$5:$F$54,2,0),"未登记"))</f>
        <v/>
      </c>
      <c r="E92" s="8"/>
      <c r="F92" s="9" t="str">
        <f aca="false">IF(C92="","",IFERROR(VLOOKUP(C92,商品目录!$B$5:$F$54,4,0),0))</f>
        <v/>
      </c>
      <c r="G92" s="9" t="str">
        <f aca="false">IF(OR(C92="",E92=""),"",E92*F92)</f>
        <v/>
      </c>
    </row>
    <row r="93" customFormat="false" ht="54" hidden="false" customHeight="true" outlineLevel="0" collapsed="false">
      <c r="B93" s="10"/>
      <c r="C93" s="5"/>
      <c r="D93" s="5" t="str">
        <f aca="false">IF(C93="","",IFERROR(VLOOKUP(C93,商品目录!$B$5:$F$54,2,0),"未登记"))</f>
        <v/>
      </c>
      <c r="E93" s="5"/>
      <c r="F93" s="6" t="str">
        <f aca="false">IF(C93="","",IFERROR(VLOOKUP(C93,商品目录!$B$5:$F$54,4,0),0))</f>
        <v/>
      </c>
      <c r="G93" s="6" t="str">
        <f aca="false">IF(OR(C93="",E93=""),"",E93*F93)</f>
        <v/>
      </c>
    </row>
    <row r="94" customFormat="false" ht="54" hidden="false" customHeight="true" outlineLevel="0" collapsed="false">
      <c r="B94" s="11"/>
      <c r="C94" s="8"/>
      <c r="D94" s="8" t="str">
        <f aca="false">IF(C94="","",IFERROR(VLOOKUP(C94,商品目录!$B$5:$F$54,2,0),"未登记"))</f>
        <v/>
      </c>
      <c r="E94" s="8"/>
      <c r="F94" s="9" t="str">
        <f aca="false">IF(C94="","",IFERROR(VLOOKUP(C94,商品目录!$B$5:$F$54,4,0),0))</f>
        <v/>
      </c>
      <c r="G94" s="9" t="str">
        <f aca="false">IF(OR(C94="",E94=""),"",E94*F94)</f>
        <v/>
      </c>
    </row>
    <row r="95" customFormat="false" ht="54" hidden="false" customHeight="true" outlineLevel="0" collapsed="false">
      <c r="B95" s="10"/>
      <c r="C95" s="5"/>
      <c r="D95" s="5" t="str">
        <f aca="false">IF(C95="","",IFERROR(VLOOKUP(C95,商品目录!$B$5:$F$54,2,0),"未登记"))</f>
        <v/>
      </c>
      <c r="E95" s="5"/>
      <c r="F95" s="6" t="str">
        <f aca="false">IF(C95="","",IFERROR(VLOOKUP(C95,商品目录!$B$5:$F$54,4,0),0))</f>
        <v/>
      </c>
      <c r="G95" s="6" t="str">
        <f aca="false">IF(OR(C95="",E95=""),"",E95*F95)</f>
        <v/>
      </c>
    </row>
    <row r="96" customFormat="false" ht="54" hidden="false" customHeight="true" outlineLevel="0" collapsed="false">
      <c r="B96" s="11"/>
      <c r="C96" s="8"/>
      <c r="D96" s="8" t="str">
        <f aca="false">IF(C96="","",IFERROR(VLOOKUP(C96,商品目录!$B$5:$F$54,2,0),"未登记"))</f>
        <v/>
      </c>
      <c r="E96" s="8"/>
      <c r="F96" s="9" t="str">
        <f aca="false">IF(C96="","",IFERROR(VLOOKUP(C96,商品目录!$B$5:$F$54,4,0),0))</f>
        <v/>
      </c>
      <c r="G96" s="9" t="str">
        <f aca="false">IF(OR(C96="",E96=""),"",E96*F96)</f>
        <v/>
      </c>
    </row>
    <row r="97" customFormat="false" ht="54" hidden="false" customHeight="true" outlineLevel="0" collapsed="false">
      <c r="B97" s="10"/>
      <c r="C97" s="5"/>
      <c r="D97" s="5" t="str">
        <f aca="false">IF(C97="","",IFERROR(VLOOKUP(C97,商品目录!$B$5:$F$54,2,0),"未登记"))</f>
        <v/>
      </c>
      <c r="E97" s="5"/>
      <c r="F97" s="6" t="str">
        <f aca="false">IF(C97="","",IFERROR(VLOOKUP(C97,商品目录!$B$5:$F$54,4,0),0))</f>
        <v/>
      </c>
      <c r="G97" s="6" t="str">
        <f aca="false">IF(OR(C97="",E97=""),"",E97*F97)</f>
        <v/>
      </c>
    </row>
    <row r="98" customFormat="false" ht="54" hidden="false" customHeight="true" outlineLevel="0" collapsed="false">
      <c r="B98" s="11"/>
      <c r="C98" s="8"/>
      <c r="D98" s="8" t="str">
        <f aca="false">IF(C98="","",IFERROR(VLOOKUP(C98,商品目录!$B$5:$F$54,2,0),"未登记"))</f>
        <v/>
      </c>
      <c r="E98" s="8"/>
      <c r="F98" s="9" t="str">
        <f aca="false">IF(C98="","",IFERROR(VLOOKUP(C98,商品目录!$B$5:$F$54,4,0),0))</f>
        <v/>
      </c>
      <c r="G98" s="9" t="str">
        <f aca="false">IF(OR(C98="",E98=""),"",E98*F98)</f>
        <v/>
      </c>
    </row>
    <row r="99" customFormat="false" ht="54" hidden="false" customHeight="true" outlineLevel="0" collapsed="false">
      <c r="B99" s="10"/>
      <c r="C99" s="5"/>
      <c r="D99" s="5" t="str">
        <f aca="false">IF(C99="","",IFERROR(VLOOKUP(C99,商品目录!$B$5:$F$54,2,0),"未登记"))</f>
        <v/>
      </c>
      <c r="E99" s="5"/>
      <c r="F99" s="6" t="str">
        <f aca="false">IF(C99="","",IFERROR(VLOOKUP(C99,商品目录!$B$5:$F$54,4,0),0))</f>
        <v/>
      </c>
      <c r="G99" s="6" t="str">
        <f aca="false">IF(OR(C99="",E99=""),"",E99*F99)</f>
        <v/>
      </c>
    </row>
    <row r="100" customFormat="false" ht="54" hidden="false" customHeight="true" outlineLevel="0" collapsed="false">
      <c r="B100" s="11"/>
      <c r="C100" s="8"/>
      <c r="D100" s="8" t="str">
        <f aca="false">IF(C100="","",IFERROR(VLOOKUP(C100,商品目录!$B$5:$F$54,2,0),"未登记"))</f>
        <v/>
      </c>
      <c r="E100" s="8"/>
      <c r="F100" s="9" t="str">
        <f aca="false">IF(C100="","",IFERROR(VLOOKUP(C100,商品目录!$B$5:$F$54,4,0),0))</f>
        <v/>
      </c>
      <c r="G100" s="9" t="str">
        <f aca="false">IF(OR(C100="",E100=""),"",E100*F100)</f>
        <v/>
      </c>
    </row>
    <row r="101" customFormat="false" ht="54" hidden="false" customHeight="true" outlineLevel="0" collapsed="false">
      <c r="B101" s="10"/>
      <c r="C101" s="5"/>
      <c r="D101" s="5" t="str">
        <f aca="false">IF(C101="","",IFERROR(VLOOKUP(C101,商品目录!$B$5:$F$54,2,0),"未登记"))</f>
        <v/>
      </c>
      <c r="E101" s="5"/>
      <c r="F101" s="6" t="str">
        <f aca="false">IF(C101="","",IFERROR(VLOOKUP(C101,商品目录!$B$5:$F$54,4,0),0))</f>
        <v/>
      </c>
      <c r="G101" s="6" t="str">
        <f aca="false">IF(OR(C101="",E101=""),"",E101*F101)</f>
        <v/>
      </c>
    </row>
    <row r="102" customFormat="false" ht="54" hidden="false" customHeight="true" outlineLevel="0" collapsed="false">
      <c r="B102" s="11"/>
      <c r="C102" s="8"/>
      <c r="D102" s="8" t="str">
        <f aca="false">IF(C102="","",IFERROR(VLOOKUP(C102,商品目录!$B$5:$F$54,2,0),"未登记"))</f>
        <v/>
      </c>
      <c r="E102" s="8"/>
      <c r="F102" s="9" t="str">
        <f aca="false">IF(C102="","",IFERROR(VLOOKUP(C102,商品目录!$B$5:$F$54,4,0),0))</f>
        <v/>
      </c>
      <c r="G102" s="9" t="str">
        <f aca="false">IF(OR(C102="",E102=""),"",E102*F102)</f>
        <v/>
      </c>
    </row>
    <row r="103" customFormat="false" ht="54" hidden="false" customHeight="true" outlineLevel="0" collapsed="false">
      <c r="B103" s="10"/>
      <c r="C103" s="5"/>
      <c r="D103" s="5" t="str">
        <f aca="false">IF(C103="","",IFERROR(VLOOKUP(C103,商品目录!$B$5:$F$54,2,0),"未登记"))</f>
        <v/>
      </c>
      <c r="E103" s="5"/>
      <c r="F103" s="6" t="str">
        <f aca="false">IF(C103="","",IFERROR(VLOOKUP(C103,商品目录!$B$5:$F$54,4,0),0))</f>
        <v/>
      </c>
      <c r="G103" s="6" t="str">
        <f aca="false">IF(OR(C103="",E103=""),"",E103*F103)</f>
        <v/>
      </c>
    </row>
    <row r="104" customFormat="false" ht="54" hidden="false" customHeight="true" outlineLevel="0" collapsed="false">
      <c r="B104" s="11"/>
      <c r="C104" s="8"/>
      <c r="D104" s="8" t="str">
        <f aca="false">IF(C104="","",IFERROR(VLOOKUP(C104,商品目录!$B$5:$F$54,2,0),"未登记"))</f>
        <v/>
      </c>
      <c r="E104" s="8"/>
      <c r="F104" s="9" t="str">
        <f aca="false">IF(C104="","",IFERROR(VLOOKUP(C104,商品目录!$B$5:$F$54,4,0),0))</f>
        <v/>
      </c>
      <c r="G104" s="9" t="str">
        <f aca="false">IF(OR(C104="",E104=""),"",E104*F104)</f>
        <v/>
      </c>
    </row>
    <row r="105" customFormat="false" ht="26" hidden="false" customHeight="true" outlineLevel="0" collapsed="false">
      <c r="B105" s="12" t="s">
        <v>40</v>
      </c>
      <c r="C105" s="12"/>
      <c r="D105" s="12"/>
      <c r="E105" s="12"/>
      <c r="F105" s="12"/>
      <c r="G105" s="13" t="n">
        <f aca="false">SUM(G5:G104)</f>
        <v>1420</v>
      </c>
    </row>
  </sheetData>
  <mergeCells count="1">
    <mergeCell ref="B2:G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11.99"/>
    <col collapsed="false" customWidth="true" hidden="false" outlineLevel="0" max="3" min="3" style="0" width="8"/>
    <col collapsed="false" customWidth="true" hidden="false" outlineLevel="0" max="4" min="4" style="0" width="27.99"/>
    <col collapsed="false" customWidth="true" hidden="false" outlineLevel="0" max="5" min="5" style="0" width="8"/>
    <col collapsed="false" customWidth="true" hidden="false" outlineLevel="0" max="7" min="6" style="0" width="27.99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41</v>
      </c>
      <c r="C2" s="1"/>
      <c r="D2" s="1"/>
      <c r="E2" s="1"/>
      <c r="F2" s="1"/>
      <c r="G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36</v>
      </c>
      <c r="C4" s="3" t="s">
        <v>8</v>
      </c>
      <c r="D4" s="3" t="s">
        <v>9</v>
      </c>
      <c r="E4" s="3" t="s">
        <v>37</v>
      </c>
      <c r="F4" s="3" t="s">
        <v>38</v>
      </c>
      <c r="G4" s="3" t="s">
        <v>39</v>
      </c>
    </row>
    <row r="5" customFormat="false" ht="54" hidden="false" customHeight="true" outlineLevel="0" collapsed="false">
      <c r="B5" s="10" t="n">
        <v>46301</v>
      </c>
      <c r="C5" s="4" t="s">
        <v>13</v>
      </c>
      <c r="D5" s="5" t="str">
        <f aca="false">IF(C5="","",IFERROR(VLOOKUP(C5,商品目录!$B$5:$F$54,2,0),"未登记"))</f>
        <v>纯净水550ml</v>
      </c>
      <c r="E5" s="5" t="n">
        <v>80</v>
      </c>
      <c r="F5" s="6" t="n">
        <f aca="false">IF(C5="","",IFERROR(VLOOKUP(C5,商品目录!$B$5:$F$54,5,0),0))</f>
        <v>1.5</v>
      </c>
      <c r="G5" s="6" t="n">
        <f aca="false">IF(OR(C5="",E5=""),"",E5*F5)</f>
        <v>120</v>
      </c>
    </row>
    <row r="6" customFormat="false" ht="54" hidden="false" customHeight="true" outlineLevel="0" collapsed="false">
      <c r="B6" s="11" t="n">
        <v>46302</v>
      </c>
      <c r="C6" s="7" t="s">
        <v>19</v>
      </c>
      <c r="D6" s="8" t="str">
        <f aca="false">IF(C6="","",IFERROR(VLOOKUP(C6,商品目录!$B$5:$F$54,2,0),"未登记"))</f>
        <v>洗衣液2kg</v>
      </c>
      <c r="E6" s="8" t="n">
        <v>5</v>
      </c>
      <c r="F6" s="9" t="n">
        <f aca="false">IF(C6="","",IFERROR(VLOOKUP(C6,商品目录!$B$5:$F$54,5,0),0))</f>
        <v>19.9</v>
      </c>
      <c r="G6" s="9" t="n">
        <f aca="false">IF(OR(C6="",E6=""),"",E6*F6)</f>
        <v>99.5</v>
      </c>
    </row>
    <row r="7" customFormat="false" ht="54" hidden="false" customHeight="true" outlineLevel="0" collapsed="false">
      <c r="B7" s="10" t="n">
        <v>46303</v>
      </c>
      <c r="C7" s="4" t="s">
        <v>32</v>
      </c>
      <c r="D7" s="5" t="str">
        <f aca="false">IF(C7="","",IFERROR(VLOOKUP(C7,商品目录!$B$5:$F$54,2,0),"未登记"))</f>
        <v>大米10kg</v>
      </c>
      <c r="E7" s="5" t="n">
        <v>10</v>
      </c>
      <c r="F7" s="6" t="n">
        <f aca="false">IF(C7="","",IFERROR(VLOOKUP(C7,商品目录!$B$5:$F$54,5,0),0))</f>
        <v>45</v>
      </c>
      <c r="G7" s="6" t="n">
        <f aca="false">IF(OR(C7="",E7=""),"",E7*F7)</f>
        <v>450</v>
      </c>
    </row>
    <row r="8" customFormat="false" ht="54" hidden="false" customHeight="true" outlineLevel="0" collapsed="false">
      <c r="B8" s="11"/>
      <c r="C8" s="8"/>
      <c r="D8" s="8" t="str">
        <f aca="false">IF(C8="","",IFERROR(VLOOKUP(C8,商品目录!$B$5:$F$54,2,0),"未登记"))</f>
        <v/>
      </c>
      <c r="E8" s="8"/>
      <c r="F8" s="9" t="str">
        <f aca="false">IF(C8="","",IFERROR(VLOOKUP(C8,商品目录!$B$5:$F$54,5,0),0))</f>
        <v/>
      </c>
      <c r="G8" s="9" t="str">
        <f aca="false">IF(OR(C8="",E8=""),"",E8*F8)</f>
        <v/>
      </c>
    </row>
    <row r="9" customFormat="false" ht="54" hidden="false" customHeight="true" outlineLevel="0" collapsed="false">
      <c r="B9" s="10"/>
      <c r="C9" s="5"/>
      <c r="D9" s="5" t="str">
        <f aca="false">IF(C9="","",IFERROR(VLOOKUP(C9,商品目录!$B$5:$F$54,2,0),"未登记"))</f>
        <v/>
      </c>
      <c r="E9" s="5"/>
      <c r="F9" s="6" t="str">
        <f aca="false">IF(C9="","",IFERROR(VLOOKUP(C9,商品目录!$B$5:$F$54,5,0),0))</f>
        <v/>
      </c>
      <c r="G9" s="6" t="str">
        <f aca="false">IF(OR(C9="",E9=""),"",E9*F9)</f>
        <v/>
      </c>
    </row>
    <row r="10" customFormat="false" ht="54" hidden="false" customHeight="true" outlineLevel="0" collapsed="false">
      <c r="B10" s="11"/>
      <c r="C10" s="8"/>
      <c r="D10" s="8" t="str">
        <f aca="false">IF(C10="","",IFERROR(VLOOKUP(C10,商品目录!$B$5:$F$54,2,0),"未登记"))</f>
        <v/>
      </c>
      <c r="E10" s="8"/>
      <c r="F10" s="9" t="str">
        <f aca="false">IF(C10="","",IFERROR(VLOOKUP(C10,商品目录!$B$5:$F$54,5,0),0))</f>
        <v/>
      </c>
      <c r="G10" s="9" t="str">
        <f aca="false">IF(OR(C10="",E10=""),"",E10*F10)</f>
        <v/>
      </c>
    </row>
    <row r="11" customFormat="false" ht="54" hidden="false" customHeight="true" outlineLevel="0" collapsed="false">
      <c r="B11" s="10"/>
      <c r="C11" s="5"/>
      <c r="D11" s="5" t="str">
        <f aca="false">IF(C11="","",IFERROR(VLOOKUP(C11,商品目录!$B$5:$F$54,2,0),"未登记"))</f>
        <v/>
      </c>
      <c r="E11" s="5"/>
      <c r="F11" s="6" t="str">
        <f aca="false">IF(C11="","",IFERROR(VLOOKUP(C11,商品目录!$B$5:$F$54,5,0),0))</f>
        <v/>
      </c>
      <c r="G11" s="6" t="str">
        <f aca="false">IF(OR(C11="",E11=""),"",E11*F11)</f>
        <v/>
      </c>
    </row>
    <row r="12" customFormat="false" ht="54" hidden="false" customHeight="true" outlineLevel="0" collapsed="false">
      <c r="B12" s="11"/>
      <c r="C12" s="8"/>
      <c r="D12" s="8" t="str">
        <f aca="false">IF(C12="","",IFERROR(VLOOKUP(C12,商品目录!$B$5:$F$54,2,0),"未登记"))</f>
        <v/>
      </c>
      <c r="E12" s="8"/>
      <c r="F12" s="9" t="str">
        <f aca="false">IF(C12="","",IFERROR(VLOOKUP(C12,商品目录!$B$5:$F$54,5,0),0))</f>
        <v/>
      </c>
      <c r="G12" s="9" t="str">
        <f aca="false">IF(OR(C12="",E12=""),"",E12*F12)</f>
        <v/>
      </c>
    </row>
    <row r="13" customFormat="false" ht="54" hidden="false" customHeight="true" outlineLevel="0" collapsed="false">
      <c r="B13" s="10"/>
      <c r="C13" s="5"/>
      <c r="D13" s="5" t="str">
        <f aca="false">IF(C13="","",IFERROR(VLOOKUP(C13,商品目录!$B$5:$F$54,2,0),"未登记"))</f>
        <v/>
      </c>
      <c r="E13" s="5"/>
      <c r="F13" s="6" t="str">
        <f aca="false">IF(C13="","",IFERROR(VLOOKUP(C13,商品目录!$B$5:$F$54,5,0),0))</f>
        <v/>
      </c>
      <c r="G13" s="6" t="str">
        <f aca="false">IF(OR(C13="",E13=""),"",E13*F13)</f>
        <v/>
      </c>
    </row>
    <row r="14" customFormat="false" ht="54" hidden="false" customHeight="true" outlineLevel="0" collapsed="false">
      <c r="B14" s="11"/>
      <c r="C14" s="8"/>
      <c r="D14" s="8" t="str">
        <f aca="false">IF(C14="","",IFERROR(VLOOKUP(C14,商品目录!$B$5:$F$54,2,0),"未登记"))</f>
        <v/>
      </c>
      <c r="E14" s="8"/>
      <c r="F14" s="9" t="str">
        <f aca="false">IF(C14="","",IFERROR(VLOOKUP(C14,商品目录!$B$5:$F$54,5,0),0))</f>
        <v/>
      </c>
      <c r="G14" s="9" t="str">
        <f aca="false">IF(OR(C14="",E14=""),"",E14*F14)</f>
        <v/>
      </c>
    </row>
    <row r="15" customFormat="false" ht="54" hidden="false" customHeight="true" outlineLevel="0" collapsed="false">
      <c r="B15" s="10"/>
      <c r="C15" s="5"/>
      <c r="D15" s="5" t="str">
        <f aca="false">IF(C15="","",IFERROR(VLOOKUP(C15,商品目录!$B$5:$F$54,2,0),"未登记"))</f>
        <v/>
      </c>
      <c r="E15" s="5"/>
      <c r="F15" s="6" t="str">
        <f aca="false">IF(C15="","",IFERROR(VLOOKUP(C15,商品目录!$B$5:$F$54,5,0),0))</f>
        <v/>
      </c>
      <c r="G15" s="6" t="str">
        <f aca="false">IF(OR(C15="",E15=""),"",E15*F15)</f>
        <v/>
      </c>
    </row>
    <row r="16" customFormat="false" ht="54" hidden="false" customHeight="true" outlineLevel="0" collapsed="false">
      <c r="B16" s="11"/>
      <c r="C16" s="8"/>
      <c r="D16" s="8" t="str">
        <f aca="false">IF(C16="","",IFERROR(VLOOKUP(C16,商品目录!$B$5:$F$54,2,0),"未登记"))</f>
        <v/>
      </c>
      <c r="E16" s="8"/>
      <c r="F16" s="9" t="str">
        <f aca="false">IF(C16="","",IFERROR(VLOOKUP(C16,商品目录!$B$5:$F$54,5,0),0))</f>
        <v/>
      </c>
      <c r="G16" s="9" t="str">
        <f aca="false">IF(OR(C16="",E16=""),"",E16*F16)</f>
        <v/>
      </c>
    </row>
    <row r="17" customFormat="false" ht="54" hidden="false" customHeight="true" outlineLevel="0" collapsed="false">
      <c r="B17" s="10"/>
      <c r="C17" s="5"/>
      <c r="D17" s="5" t="str">
        <f aca="false">IF(C17="","",IFERROR(VLOOKUP(C17,商品目录!$B$5:$F$54,2,0),"未登记"))</f>
        <v/>
      </c>
      <c r="E17" s="5"/>
      <c r="F17" s="6" t="str">
        <f aca="false">IF(C17="","",IFERROR(VLOOKUP(C17,商品目录!$B$5:$F$54,5,0),0))</f>
        <v/>
      </c>
      <c r="G17" s="6" t="str">
        <f aca="false">IF(OR(C17="",E17=""),"",E17*F17)</f>
        <v/>
      </c>
    </row>
    <row r="18" customFormat="false" ht="54" hidden="false" customHeight="true" outlineLevel="0" collapsed="false">
      <c r="B18" s="11"/>
      <c r="C18" s="8"/>
      <c r="D18" s="8" t="str">
        <f aca="false">IF(C18="","",IFERROR(VLOOKUP(C18,商品目录!$B$5:$F$54,2,0),"未登记"))</f>
        <v/>
      </c>
      <c r="E18" s="8"/>
      <c r="F18" s="9" t="str">
        <f aca="false">IF(C18="","",IFERROR(VLOOKUP(C18,商品目录!$B$5:$F$54,5,0),0))</f>
        <v/>
      </c>
      <c r="G18" s="9" t="str">
        <f aca="false">IF(OR(C18="",E18=""),"",E18*F18)</f>
        <v/>
      </c>
    </row>
    <row r="19" customFormat="false" ht="54" hidden="false" customHeight="true" outlineLevel="0" collapsed="false">
      <c r="B19" s="10"/>
      <c r="C19" s="5"/>
      <c r="D19" s="5" t="str">
        <f aca="false">IF(C19="","",IFERROR(VLOOKUP(C19,商品目录!$B$5:$F$54,2,0),"未登记"))</f>
        <v/>
      </c>
      <c r="E19" s="5"/>
      <c r="F19" s="6" t="str">
        <f aca="false">IF(C19="","",IFERROR(VLOOKUP(C19,商品目录!$B$5:$F$54,5,0),0))</f>
        <v/>
      </c>
      <c r="G19" s="6" t="str">
        <f aca="false">IF(OR(C19="",E19=""),"",E19*F19)</f>
        <v/>
      </c>
    </row>
    <row r="20" customFormat="false" ht="54" hidden="false" customHeight="true" outlineLevel="0" collapsed="false">
      <c r="B20" s="11"/>
      <c r="C20" s="8"/>
      <c r="D20" s="8" t="str">
        <f aca="false">IF(C20="","",IFERROR(VLOOKUP(C20,商品目录!$B$5:$F$54,2,0),"未登记"))</f>
        <v/>
      </c>
      <c r="E20" s="8"/>
      <c r="F20" s="9" t="str">
        <f aca="false">IF(C20="","",IFERROR(VLOOKUP(C20,商品目录!$B$5:$F$54,5,0),0))</f>
        <v/>
      </c>
      <c r="G20" s="9" t="str">
        <f aca="false">IF(OR(C20="",E20=""),"",E20*F20)</f>
        <v/>
      </c>
    </row>
    <row r="21" customFormat="false" ht="54" hidden="false" customHeight="true" outlineLevel="0" collapsed="false">
      <c r="B21" s="10"/>
      <c r="C21" s="5"/>
      <c r="D21" s="5" t="str">
        <f aca="false">IF(C21="","",IFERROR(VLOOKUP(C21,商品目录!$B$5:$F$54,2,0),"未登记"))</f>
        <v/>
      </c>
      <c r="E21" s="5"/>
      <c r="F21" s="6" t="str">
        <f aca="false">IF(C21="","",IFERROR(VLOOKUP(C21,商品目录!$B$5:$F$54,5,0),0))</f>
        <v/>
      </c>
      <c r="G21" s="6" t="str">
        <f aca="false">IF(OR(C21="",E21=""),"",E21*F21)</f>
        <v/>
      </c>
    </row>
    <row r="22" customFormat="false" ht="54" hidden="false" customHeight="true" outlineLevel="0" collapsed="false">
      <c r="B22" s="11"/>
      <c r="C22" s="8"/>
      <c r="D22" s="8" t="str">
        <f aca="false">IF(C22="","",IFERROR(VLOOKUP(C22,商品目录!$B$5:$F$54,2,0),"未登记"))</f>
        <v/>
      </c>
      <c r="E22" s="8"/>
      <c r="F22" s="9" t="str">
        <f aca="false">IF(C22="","",IFERROR(VLOOKUP(C22,商品目录!$B$5:$F$54,5,0),0))</f>
        <v/>
      </c>
      <c r="G22" s="9" t="str">
        <f aca="false">IF(OR(C22="",E22=""),"",E22*F22)</f>
        <v/>
      </c>
    </row>
    <row r="23" customFormat="false" ht="54" hidden="false" customHeight="true" outlineLevel="0" collapsed="false">
      <c r="B23" s="10"/>
      <c r="C23" s="5"/>
      <c r="D23" s="5" t="str">
        <f aca="false">IF(C23="","",IFERROR(VLOOKUP(C23,商品目录!$B$5:$F$54,2,0),"未登记"))</f>
        <v/>
      </c>
      <c r="E23" s="5"/>
      <c r="F23" s="6" t="str">
        <f aca="false">IF(C23="","",IFERROR(VLOOKUP(C23,商品目录!$B$5:$F$54,5,0),0))</f>
        <v/>
      </c>
      <c r="G23" s="6" t="str">
        <f aca="false">IF(OR(C23="",E23=""),"",E23*F23)</f>
        <v/>
      </c>
    </row>
    <row r="24" customFormat="false" ht="54" hidden="false" customHeight="true" outlineLevel="0" collapsed="false">
      <c r="B24" s="11"/>
      <c r="C24" s="8"/>
      <c r="D24" s="8" t="str">
        <f aca="false">IF(C24="","",IFERROR(VLOOKUP(C24,商品目录!$B$5:$F$54,2,0),"未登记"))</f>
        <v/>
      </c>
      <c r="E24" s="8"/>
      <c r="F24" s="9" t="str">
        <f aca="false">IF(C24="","",IFERROR(VLOOKUP(C24,商品目录!$B$5:$F$54,5,0),0))</f>
        <v/>
      </c>
      <c r="G24" s="9" t="str">
        <f aca="false">IF(OR(C24="",E24=""),"",E24*F24)</f>
        <v/>
      </c>
    </row>
    <row r="25" customFormat="false" ht="54" hidden="false" customHeight="true" outlineLevel="0" collapsed="false">
      <c r="B25" s="10"/>
      <c r="C25" s="5"/>
      <c r="D25" s="5" t="str">
        <f aca="false">IF(C25="","",IFERROR(VLOOKUP(C25,商品目录!$B$5:$F$54,2,0),"未登记"))</f>
        <v/>
      </c>
      <c r="E25" s="5"/>
      <c r="F25" s="6" t="str">
        <f aca="false">IF(C25="","",IFERROR(VLOOKUP(C25,商品目录!$B$5:$F$54,5,0),0))</f>
        <v/>
      </c>
      <c r="G25" s="6" t="str">
        <f aca="false">IF(OR(C25="",E25=""),"",E25*F25)</f>
        <v/>
      </c>
    </row>
    <row r="26" customFormat="false" ht="54" hidden="false" customHeight="true" outlineLevel="0" collapsed="false">
      <c r="B26" s="11"/>
      <c r="C26" s="8"/>
      <c r="D26" s="8" t="str">
        <f aca="false">IF(C26="","",IFERROR(VLOOKUP(C26,商品目录!$B$5:$F$54,2,0),"未登记"))</f>
        <v/>
      </c>
      <c r="E26" s="8"/>
      <c r="F26" s="9" t="str">
        <f aca="false">IF(C26="","",IFERROR(VLOOKUP(C26,商品目录!$B$5:$F$54,5,0),0))</f>
        <v/>
      </c>
      <c r="G26" s="9" t="str">
        <f aca="false">IF(OR(C26="",E26=""),"",E26*F26)</f>
        <v/>
      </c>
    </row>
    <row r="27" customFormat="false" ht="54" hidden="false" customHeight="true" outlineLevel="0" collapsed="false">
      <c r="B27" s="10"/>
      <c r="C27" s="5"/>
      <c r="D27" s="5" t="str">
        <f aca="false">IF(C27="","",IFERROR(VLOOKUP(C27,商品目录!$B$5:$F$54,2,0),"未登记"))</f>
        <v/>
      </c>
      <c r="E27" s="5"/>
      <c r="F27" s="6" t="str">
        <f aca="false">IF(C27="","",IFERROR(VLOOKUP(C27,商品目录!$B$5:$F$54,5,0),0))</f>
        <v/>
      </c>
      <c r="G27" s="6" t="str">
        <f aca="false">IF(OR(C27="",E27=""),"",E27*F27)</f>
        <v/>
      </c>
    </row>
    <row r="28" customFormat="false" ht="54" hidden="false" customHeight="true" outlineLevel="0" collapsed="false">
      <c r="B28" s="11"/>
      <c r="C28" s="8"/>
      <c r="D28" s="8" t="str">
        <f aca="false">IF(C28="","",IFERROR(VLOOKUP(C28,商品目录!$B$5:$F$54,2,0),"未登记"))</f>
        <v/>
      </c>
      <c r="E28" s="8"/>
      <c r="F28" s="9" t="str">
        <f aca="false">IF(C28="","",IFERROR(VLOOKUP(C28,商品目录!$B$5:$F$54,5,0),0))</f>
        <v/>
      </c>
      <c r="G28" s="9" t="str">
        <f aca="false">IF(OR(C28="",E28=""),"",E28*F28)</f>
        <v/>
      </c>
    </row>
    <row r="29" customFormat="false" ht="54" hidden="false" customHeight="true" outlineLevel="0" collapsed="false">
      <c r="B29" s="10"/>
      <c r="C29" s="5"/>
      <c r="D29" s="5" t="str">
        <f aca="false">IF(C29="","",IFERROR(VLOOKUP(C29,商品目录!$B$5:$F$54,2,0),"未登记"))</f>
        <v/>
      </c>
      <c r="E29" s="5"/>
      <c r="F29" s="6" t="str">
        <f aca="false">IF(C29="","",IFERROR(VLOOKUP(C29,商品目录!$B$5:$F$54,5,0),0))</f>
        <v/>
      </c>
      <c r="G29" s="6" t="str">
        <f aca="false">IF(OR(C29="",E29=""),"",E29*F29)</f>
        <v/>
      </c>
    </row>
    <row r="30" customFormat="false" ht="54" hidden="false" customHeight="true" outlineLevel="0" collapsed="false">
      <c r="B30" s="11"/>
      <c r="C30" s="8"/>
      <c r="D30" s="8" t="str">
        <f aca="false">IF(C30="","",IFERROR(VLOOKUP(C30,商品目录!$B$5:$F$54,2,0),"未登记"))</f>
        <v/>
      </c>
      <c r="E30" s="8"/>
      <c r="F30" s="9" t="str">
        <f aca="false">IF(C30="","",IFERROR(VLOOKUP(C30,商品目录!$B$5:$F$54,5,0),0))</f>
        <v/>
      </c>
      <c r="G30" s="9" t="str">
        <f aca="false">IF(OR(C30="",E30=""),"",E30*F30)</f>
        <v/>
      </c>
    </row>
    <row r="31" customFormat="false" ht="54" hidden="false" customHeight="true" outlineLevel="0" collapsed="false">
      <c r="B31" s="10"/>
      <c r="C31" s="5"/>
      <c r="D31" s="5" t="str">
        <f aca="false">IF(C31="","",IFERROR(VLOOKUP(C31,商品目录!$B$5:$F$54,2,0),"未登记"))</f>
        <v/>
      </c>
      <c r="E31" s="5"/>
      <c r="F31" s="6" t="str">
        <f aca="false">IF(C31="","",IFERROR(VLOOKUP(C31,商品目录!$B$5:$F$54,5,0),0))</f>
        <v/>
      </c>
      <c r="G31" s="6" t="str">
        <f aca="false">IF(OR(C31="",E31=""),"",E31*F31)</f>
        <v/>
      </c>
    </row>
    <row r="32" customFormat="false" ht="54" hidden="false" customHeight="true" outlineLevel="0" collapsed="false">
      <c r="B32" s="11"/>
      <c r="C32" s="8"/>
      <c r="D32" s="8" t="str">
        <f aca="false">IF(C32="","",IFERROR(VLOOKUP(C32,商品目录!$B$5:$F$54,2,0),"未登记"))</f>
        <v/>
      </c>
      <c r="E32" s="8"/>
      <c r="F32" s="9" t="str">
        <f aca="false">IF(C32="","",IFERROR(VLOOKUP(C32,商品目录!$B$5:$F$54,5,0),0))</f>
        <v/>
      </c>
      <c r="G32" s="9" t="str">
        <f aca="false">IF(OR(C32="",E32=""),"",E32*F32)</f>
        <v/>
      </c>
    </row>
    <row r="33" customFormat="false" ht="54" hidden="false" customHeight="true" outlineLevel="0" collapsed="false">
      <c r="B33" s="10"/>
      <c r="C33" s="5"/>
      <c r="D33" s="5" t="str">
        <f aca="false">IF(C33="","",IFERROR(VLOOKUP(C33,商品目录!$B$5:$F$54,2,0),"未登记"))</f>
        <v/>
      </c>
      <c r="E33" s="5"/>
      <c r="F33" s="6" t="str">
        <f aca="false">IF(C33="","",IFERROR(VLOOKUP(C33,商品目录!$B$5:$F$54,5,0),0))</f>
        <v/>
      </c>
      <c r="G33" s="6" t="str">
        <f aca="false">IF(OR(C33="",E33=""),"",E33*F33)</f>
        <v/>
      </c>
    </row>
    <row r="34" customFormat="false" ht="54" hidden="false" customHeight="true" outlineLevel="0" collapsed="false">
      <c r="B34" s="11"/>
      <c r="C34" s="8"/>
      <c r="D34" s="8" t="str">
        <f aca="false">IF(C34="","",IFERROR(VLOOKUP(C34,商品目录!$B$5:$F$54,2,0),"未登记"))</f>
        <v/>
      </c>
      <c r="E34" s="8"/>
      <c r="F34" s="9" t="str">
        <f aca="false">IF(C34="","",IFERROR(VLOOKUP(C34,商品目录!$B$5:$F$54,5,0),0))</f>
        <v/>
      </c>
      <c r="G34" s="9" t="str">
        <f aca="false">IF(OR(C34="",E34=""),"",E34*F34)</f>
        <v/>
      </c>
    </row>
    <row r="35" customFormat="false" ht="54" hidden="false" customHeight="true" outlineLevel="0" collapsed="false">
      <c r="B35" s="10"/>
      <c r="C35" s="5"/>
      <c r="D35" s="5" t="str">
        <f aca="false">IF(C35="","",IFERROR(VLOOKUP(C35,商品目录!$B$5:$F$54,2,0),"未登记"))</f>
        <v/>
      </c>
      <c r="E35" s="5"/>
      <c r="F35" s="6" t="str">
        <f aca="false">IF(C35="","",IFERROR(VLOOKUP(C35,商品目录!$B$5:$F$54,5,0),0))</f>
        <v/>
      </c>
      <c r="G35" s="6" t="str">
        <f aca="false">IF(OR(C35="",E35=""),"",E35*F35)</f>
        <v/>
      </c>
    </row>
    <row r="36" customFormat="false" ht="54" hidden="false" customHeight="true" outlineLevel="0" collapsed="false">
      <c r="B36" s="11"/>
      <c r="C36" s="8"/>
      <c r="D36" s="8" t="str">
        <f aca="false">IF(C36="","",IFERROR(VLOOKUP(C36,商品目录!$B$5:$F$54,2,0),"未登记"))</f>
        <v/>
      </c>
      <c r="E36" s="8"/>
      <c r="F36" s="9" t="str">
        <f aca="false">IF(C36="","",IFERROR(VLOOKUP(C36,商品目录!$B$5:$F$54,5,0),0))</f>
        <v/>
      </c>
      <c r="G36" s="9" t="str">
        <f aca="false">IF(OR(C36="",E36=""),"",E36*F36)</f>
        <v/>
      </c>
    </row>
    <row r="37" customFormat="false" ht="54" hidden="false" customHeight="true" outlineLevel="0" collapsed="false">
      <c r="B37" s="10"/>
      <c r="C37" s="5"/>
      <c r="D37" s="5" t="str">
        <f aca="false">IF(C37="","",IFERROR(VLOOKUP(C37,商品目录!$B$5:$F$54,2,0),"未登记"))</f>
        <v/>
      </c>
      <c r="E37" s="5"/>
      <c r="F37" s="6" t="str">
        <f aca="false">IF(C37="","",IFERROR(VLOOKUP(C37,商品目录!$B$5:$F$54,5,0),0))</f>
        <v/>
      </c>
      <c r="G37" s="6" t="str">
        <f aca="false">IF(OR(C37="",E37=""),"",E37*F37)</f>
        <v/>
      </c>
    </row>
    <row r="38" customFormat="false" ht="54" hidden="false" customHeight="true" outlineLevel="0" collapsed="false">
      <c r="B38" s="11"/>
      <c r="C38" s="8"/>
      <c r="D38" s="8" t="str">
        <f aca="false">IF(C38="","",IFERROR(VLOOKUP(C38,商品目录!$B$5:$F$54,2,0),"未登记"))</f>
        <v/>
      </c>
      <c r="E38" s="8"/>
      <c r="F38" s="9" t="str">
        <f aca="false">IF(C38="","",IFERROR(VLOOKUP(C38,商品目录!$B$5:$F$54,5,0),0))</f>
        <v/>
      </c>
      <c r="G38" s="9" t="str">
        <f aca="false">IF(OR(C38="",E38=""),"",E38*F38)</f>
        <v/>
      </c>
    </row>
    <row r="39" customFormat="false" ht="54" hidden="false" customHeight="true" outlineLevel="0" collapsed="false">
      <c r="B39" s="10"/>
      <c r="C39" s="5"/>
      <c r="D39" s="5" t="str">
        <f aca="false">IF(C39="","",IFERROR(VLOOKUP(C39,商品目录!$B$5:$F$54,2,0),"未登记"))</f>
        <v/>
      </c>
      <c r="E39" s="5"/>
      <c r="F39" s="6" t="str">
        <f aca="false">IF(C39="","",IFERROR(VLOOKUP(C39,商品目录!$B$5:$F$54,5,0),0))</f>
        <v/>
      </c>
      <c r="G39" s="6" t="str">
        <f aca="false">IF(OR(C39="",E39=""),"",E39*F39)</f>
        <v/>
      </c>
    </row>
    <row r="40" customFormat="false" ht="54" hidden="false" customHeight="true" outlineLevel="0" collapsed="false">
      <c r="B40" s="11"/>
      <c r="C40" s="8"/>
      <c r="D40" s="8" t="str">
        <f aca="false">IF(C40="","",IFERROR(VLOOKUP(C40,商品目录!$B$5:$F$54,2,0),"未登记"))</f>
        <v/>
      </c>
      <c r="E40" s="8"/>
      <c r="F40" s="9" t="str">
        <f aca="false">IF(C40="","",IFERROR(VLOOKUP(C40,商品目录!$B$5:$F$54,5,0),0))</f>
        <v/>
      </c>
      <c r="G40" s="9" t="str">
        <f aca="false">IF(OR(C40="",E40=""),"",E40*F40)</f>
        <v/>
      </c>
    </row>
    <row r="41" customFormat="false" ht="54" hidden="false" customHeight="true" outlineLevel="0" collapsed="false">
      <c r="B41" s="10"/>
      <c r="C41" s="5"/>
      <c r="D41" s="5" t="str">
        <f aca="false">IF(C41="","",IFERROR(VLOOKUP(C41,商品目录!$B$5:$F$54,2,0),"未登记"))</f>
        <v/>
      </c>
      <c r="E41" s="5"/>
      <c r="F41" s="6" t="str">
        <f aca="false">IF(C41="","",IFERROR(VLOOKUP(C41,商品目录!$B$5:$F$54,5,0),0))</f>
        <v/>
      </c>
      <c r="G41" s="6" t="str">
        <f aca="false">IF(OR(C41="",E41=""),"",E41*F41)</f>
        <v/>
      </c>
    </row>
    <row r="42" customFormat="false" ht="54" hidden="false" customHeight="true" outlineLevel="0" collapsed="false">
      <c r="B42" s="11"/>
      <c r="C42" s="8"/>
      <c r="D42" s="8" t="str">
        <f aca="false">IF(C42="","",IFERROR(VLOOKUP(C42,商品目录!$B$5:$F$54,2,0),"未登记"))</f>
        <v/>
      </c>
      <c r="E42" s="8"/>
      <c r="F42" s="9" t="str">
        <f aca="false">IF(C42="","",IFERROR(VLOOKUP(C42,商品目录!$B$5:$F$54,5,0),0))</f>
        <v/>
      </c>
      <c r="G42" s="9" t="str">
        <f aca="false">IF(OR(C42="",E42=""),"",E42*F42)</f>
        <v/>
      </c>
    </row>
    <row r="43" customFormat="false" ht="54" hidden="false" customHeight="true" outlineLevel="0" collapsed="false">
      <c r="B43" s="10"/>
      <c r="C43" s="5"/>
      <c r="D43" s="5" t="str">
        <f aca="false">IF(C43="","",IFERROR(VLOOKUP(C43,商品目录!$B$5:$F$54,2,0),"未登记"))</f>
        <v/>
      </c>
      <c r="E43" s="5"/>
      <c r="F43" s="6" t="str">
        <f aca="false">IF(C43="","",IFERROR(VLOOKUP(C43,商品目录!$B$5:$F$54,5,0),0))</f>
        <v/>
      </c>
      <c r="G43" s="6" t="str">
        <f aca="false">IF(OR(C43="",E43=""),"",E43*F43)</f>
        <v/>
      </c>
    </row>
    <row r="44" customFormat="false" ht="54" hidden="false" customHeight="true" outlineLevel="0" collapsed="false">
      <c r="B44" s="11"/>
      <c r="C44" s="8"/>
      <c r="D44" s="8" t="str">
        <f aca="false">IF(C44="","",IFERROR(VLOOKUP(C44,商品目录!$B$5:$F$54,2,0),"未登记"))</f>
        <v/>
      </c>
      <c r="E44" s="8"/>
      <c r="F44" s="9" t="str">
        <f aca="false">IF(C44="","",IFERROR(VLOOKUP(C44,商品目录!$B$5:$F$54,5,0),0))</f>
        <v/>
      </c>
      <c r="G44" s="9" t="str">
        <f aca="false">IF(OR(C44="",E44=""),"",E44*F44)</f>
        <v/>
      </c>
    </row>
    <row r="45" customFormat="false" ht="54" hidden="false" customHeight="true" outlineLevel="0" collapsed="false">
      <c r="B45" s="10"/>
      <c r="C45" s="5"/>
      <c r="D45" s="5" t="str">
        <f aca="false">IF(C45="","",IFERROR(VLOOKUP(C45,商品目录!$B$5:$F$54,2,0),"未登记"))</f>
        <v/>
      </c>
      <c r="E45" s="5"/>
      <c r="F45" s="6" t="str">
        <f aca="false">IF(C45="","",IFERROR(VLOOKUP(C45,商品目录!$B$5:$F$54,5,0),0))</f>
        <v/>
      </c>
      <c r="G45" s="6" t="str">
        <f aca="false">IF(OR(C45="",E45=""),"",E45*F45)</f>
        <v/>
      </c>
    </row>
    <row r="46" customFormat="false" ht="54" hidden="false" customHeight="true" outlineLevel="0" collapsed="false">
      <c r="B46" s="11"/>
      <c r="C46" s="8"/>
      <c r="D46" s="8" t="str">
        <f aca="false">IF(C46="","",IFERROR(VLOOKUP(C46,商品目录!$B$5:$F$54,2,0),"未登记"))</f>
        <v/>
      </c>
      <c r="E46" s="8"/>
      <c r="F46" s="9" t="str">
        <f aca="false">IF(C46="","",IFERROR(VLOOKUP(C46,商品目录!$B$5:$F$54,5,0),0))</f>
        <v/>
      </c>
      <c r="G46" s="9" t="str">
        <f aca="false">IF(OR(C46="",E46=""),"",E46*F46)</f>
        <v/>
      </c>
    </row>
    <row r="47" customFormat="false" ht="54" hidden="false" customHeight="true" outlineLevel="0" collapsed="false">
      <c r="B47" s="10"/>
      <c r="C47" s="5"/>
      <c r="D47" s="5" t="str">
        <f aca="false">IF(C47="","",IFERROR(VLOOKUP(C47,商品目录!$B$5:$F$54,2,0),"未登记"))</f>
        <v/>
      </c>
      <c r="E47" s="5"/>
      <c r="F47" s="6" t="str">
        <f aca="false">IF(C47="","",IFERROR(VLOOKUP(C47,商品目录!$B$5:$F$54,5,0),0))</f>
        <v/>
      </c>
      <c r="G47" s="6" t="str">
        <f aca="false">IF(OR(C47="",E47=""),"",E47*F47)</f>
        <v/>
      </c>
    </row>
    <row r="48" customFormat="false" ht="54" hidden="false" customHeight="true" outlineLevel="0" collapsed="false">
      <c r="B48" s="11"/>
      <c r="C48" s="8"/>
      <c r="D48" s="8" t="str">
        <f aca="false">IF(C48="","",IFERROR(VLOOKUP(C48,商品目录!$B$5:$F$54,2,0),"未登记"))</f>
        <v/>
      </c>
      <c r="E48" s="8"/>
      <c r="F48" s="9" t="str">
        <f aca="false">IF(C48="","",IFERROR(VLOOKUP(C48,商品目录!$B$5:$F$54,5,0),0))</f>
        <v/>
      </c>
      <c r="G48" s="9" t="str">
        <f aca="false">IF(OR(C48="",E48=""),"",E48*F48)</f>
        <v/>
      </c>
    </row>
    <row r="49" customFormat="false" ht="54" hidden="false" customHeight="true" outlineLevel="0" collapsed="false">
      <c r="B49" s="10"/>
      <c r="C49" s="5"/>
      <c r="D49" s="5" t="str">
        <f aca="false">IF(C49="","",IFERROR(VLOOKUP(C49,商品目录!$B$5:$F$54,2,0),"未登记"))</f>
        <v/>
      </c>
      <c r="E49" s="5"/>
      <c r="F49" s="6" t="str">
        <f aca="false">IF(C49="","",IFERROR(VLOOKUP(C49,商品目录!$B$5:$F$54,5,0),0))</f>
        <v/>
      </c>
      <c r="G49" s="6" t="str">
        <f aca="false">IF(OR(C49="",E49=""),"",E49*F49)</f>
        <v/>
      </c>
    </row>
    <row r="50" customFormat="false" ht="54" hidden="false" customHeight="true" outlineLevel="0" collapsed="false">
      <c r="B50" s="11"/>
      <c r="C50" s="8"/>
      <c r="D50" s="8" t="str">
        <f aca="false">IF(C50="","",IFERROR(VLOOKUP(C50,商品目录!$B$5:$F$54,2,0),"未登记"))</f>
        <v/>
      </c>
      <c r="E50" s="8"/>
      <c r="F50" s="9" t="str">
        <f aca="false">IF(C50="","",IFERROR(VLOOKUP(C50,商品目录!$B$5:$F$54,5,0),0))</f>
        <v/>
      </c>
      <c r="G50" s="9" t="str">
        <f aca="false">IF(OR(C50="",E50=""),"",E50*F50)</f>
        <v/>
      </c>
    </row>
    <row r="51" customFormat="false" ht="54" hidden="false" customHeight="true" outlineLevel="0" collapsed="false">
      <c r="B51" s="10"/>
      <c r="C51" s="5"/>
      <c r="D51" s="5" t="str">
        <f aca="false">IF(C51="","",IFERROR(VLOOKUP(C51,商品目录!$B$5:$F$54,2,0),"未登记"))</f>
        <v/>
      </c>
      <c r="E51" s="5"/>
      <c r="F51" s="6" t="str">
        <f aca="false">IF(C51="","",IFERROR(VLOOKUP(C51,商品目录!$B$5:$F$54,5,0),0))</f>
        <v/>
      </c>
      <c r="G51" s="6" t="str">
        <f aca="false">IF(OR(C51="",E51=""),"",E51*F51)</f>
        <v/>
      </c>
    </row>
    <row r="52" customFormat="false" ht="54" hidden="false" customHeight="true" outlineLevel="0" collapsed="false">
      <c r="B52" s="11"/>
      <c r="C52" s="8"/>
      <c r="D52" s="8" t="str">
        <f aca="false">IF(C52="","",IFERROR(VLOOKUP(C52,商品目录!$B$5:$F$54,2,0),"未登记"))</f>
        <v/>
      </c>
      <c r="E52" s="8"/>
      <c r="F52" s="9" t="str">
        <f aca="false">IF(C52="","",IFERROR(VLOOKUP(C52,商品目录!$B$5:$F$54,5,0),0))</f>
        <v/>
      </c>
      <c r="G52" s="9" t="str">
        <f aca="false">IF(OR(C52="",E52=""),"",E52*F52)</f>
        <v/>
      </c>
    </row>
    <row r="53" customFormat="false" ht="54" hidden="false" customHeight="true" outlineLevel="0" collapsed="false">
      <c r="B53" s="10"/>
      <c r="C53" s="5"/>
      <c r="D53" s="5" t="str">
        <f aca="false">IF(C53="","",IFERROR(VLOOKUP(C53,商品目录!$B$5:$F$54,2,0),"未登记"))</f>
        <v/>
      </c>
      <c r="E53" s="5"/>
      <c r="F53" s="6" t="str">
        <f aca="false">IF(C53="","",IFERROR(VLOOKUP(C53,商品目录!$B$5:$F$54,5,0),0))</f>
        <v/>
      </c>
      <c r="G53" s="6" t="str">
        <f aca="false">IF(OR(C53="",E53=""),"",E53*F53)</f>
        <v/>
      </c>
    </row>
    <row r="54" customFormat="false" ht="54" hidden="false" customHeight="true" outlineLevel="0" collapsed="false">
      <c r="B54" s="11"/>
      <c r="C54" s="8"/>
      <c r="D54" s="8" t="str">
        <f aca="false">IF(C54="","",IFERROR(VLOOKUP(C54,商品目录!$B$5:$F$54,2,0),"未登记"))</f>
        <v/>
      </c>
      <c r="E54" s="8"/>
      <c r="F54" s="9" t="str">
        <f aca="false">IF(C54="","",IFERROR(VLOOKUP(C54,商品目录!$B$5:$F$54,5,0),0))</f>
        <v/>
      </c>
      <c r="G54" s="9" t="str">
        <f aca="false">IF(OR(C54="",E54=""),"",E54*F54)</f>
        <v/>
      </c>
    </row>
    <row r="55" customFormat="false" ht="54" hidden="false" customHeight="true" outlineLevel="0" collapsed="false">
      <c r="B55" s="10"/>
      <c r="C55" s="5"/>
      <c r="D55" s="5" t="str">
        <f aca="false">IF(C55="","",IFERROR(VLOOKUP(C55,商品目录!$B$5:$F$54,2,0),"未登记"))</f>
        <v/>
      </c>
      <c r="E55" s="5"/>
      <c r="F55" s="6" t="str">
        <f aca="false">IF(C55="","",IFERROR(VLOOKUP(C55,商品目录!$B$5:$F$54,5,0),0))</f>
        <v/>
      </c>
      <c r="G55" s="6" t="str">
        <f aca="false">IF(OR(C55="",E55=""),"",E55*F55)</f>
        <v/>
      </c>
    </row>
    <row r="56" customFormat="false" ht="54" hidden="false" customHeight="true" outlineLevel="0" collapsed="false">
      <c r="B56" s="11"/>
      <c r="C56" s="8"/>
      <c r="D56" s="8" t="str">
        <f aca="false">IF(C56="","",IFERROR(VLOOKUP(C56,商品目录!$B$5:$F$54,2,0),"未登记"))</f>
        <v/>
      </c>
      <c r="E56" s="8"/>
      <c r="F56" s="9" t="str">
        <f aca="false">IF(C56="","",IFERROR(VLOOKUP(C56,商品目录!$B$5:$F$54,5,0),0))</f>
        <v/>
      </c>
      <c r="G56" s="9" t="str">
        <f aca="false">IF(OR(C56="",E56=""),"",E56*F56)</f>
        <v/>
      </c>
    </row>
    <row r="57" customFormat="false" ht="54" hidden="false" customHeight="true" outlineLevel="0" collapsed="false">
      <c r="B57" s="10"/>
      <c r="C57" s="5"/>
      <c r="D57" s="5" t="str">
        <f aca="false">IF(C57="","",IFERROR(VLOOKUP(C57,商品目录!$B$5:$F$54,2,0),"未登记"))</f>
        <v/>
      </c>
      <c r="E57" s="5"/>
      <c r="F57" s="6" t="str">
        <f aca="false">IF(C57="","",IFERROR(VLOOKUP(C57,商品目录!$B$5:$F$54,5,0),0))</f>
        <v/>
      </c>
      <c r="G57" s="6" t="str">
        <f aca="false">IF(OR(C57="",E57=""),"",E57*F57)</f>
        <v/>
      </c>
    </row>
    <row r="58" customFormat="false" ht="54" hidden="false" customHeight="true" outlineLevel="0" collapsed="false">
      <c r="B58" s="11"/>
      <c r="C58" s="8"/>
      <c r="D58" s="8" t="str">
        <f aca="false">IF(C58="","",IFERROR(VLOOKUP(C58,商品目录!$B$5:$F$54,2,0),"未登记"))</f>
        <v/>
      </c>
      <c r="E58" s="8"/>
      <c r="F58" s="9" t="str">
        <f aca="false">IF(C58="","",IFERROR(VLOOKUP(C58,商品目录!$B$5:$F$54,5,0),0))</f>
        <v/>
      </c>
      <c r="G58" s="9" t="str">
        <f aca="false">IF(OR(C58="",E58=""),"",E58*F58)</f>
        <v/>
      </c>
    </row>
    <row r="59" customFormat="false" ht="54" hidden="false" customHeight="true" outlineLevel="0" collapsed="false">
      <c r="B59" s="10"/>
      <c r="C59" s="5"/>
      <c r="D59" s="5" t="str">
        <f aca="false">IF(C59="","",IFERROR(VLOOKUP(C59,商品目录!$B$5:$F$54,2,0),"未登记"))</f>
        <v/>
      </c>
      <c r="E59" s="5"/>
      <c r="F59" s="6" t="str">
        <f aca="false">IF(C59="","",IFERROR(VLOOKUP(C59,商品目录!$B$5:$F$54,5,0),0))</f>
        <v/>
      </c>
      <c r="G59" s="6" t="str">
        <f aca="false">IF(OR(C59="",E59=""),"",E59*F59)</f>
        <v/>
      </c>
    </row>
    <row r="60" customFormat="false" ht="54" hidden="false" customHeight="true" outlineLevel="0" collapsed="false">
      <c r="B60" s="11"/>
      <c r="C60" s="8"/>
      <c r="D60" s="8" t="str">
        <f aca="false">IF(C60="","",IFERROR(VLOOKUP(C60,商品目录!$B$5:$F$54,2,0),"未登记"))</f>
        <v/>
      </c>
      <c r="E60" s="8"/>
      <c r="F60" s="9" t="str">
        <f aca="false">IF(C60="","",IFERROR(VLOOKUP(C60,商品目录!$B$5:$F$54,5,0),0))</f>
        <v/>
      </c>
      <c r="G60" s="9" t="str">
        <f aca="false">IF(OR(C60="",E60=""),"",E60*F60)</f>
        <v/>
      </c>
    </row>
    <row r="61" customFormat="false" ht="54" hidden="false" customHeight="true" outlineLevel="0" collapsed="false">
      <c r="B61" s="10"/>
      <c r="C61" s="5"/>
      <c r="D61" s="5" t="str">
        <f aca="false">IF(C61="","",IFERROR(VLOOKUP(C61,商品目录!$B$5:$F$54,2,0),"未登记"))</f>
        <v/>
      </c>
      <c r="E61" s="5"/>
      <c r="F61" s="6" t="str">
        <f aca="false">IF(C61="","",IFERROR(VLOOKUP(C61,商品目录!$B$5:$F$54,5,0),0))</f>
        <v/>
      </c>
      <c r="G61" s="6" t="str">
        <f aca="false">IF(OR(C61="",E61=""),"",E61*F61)</f>
        <v/>
      </c>
    </row>
    <row r="62" customFormat="false" ht="54" hidden="false" customHeight="true" outlineLevel="0" collapsed="false">
      <c r="B62" s="11"/>
      <c r="C62" s="8"/>
      <c r="D62" s="8" t="str">
        <f aca="false">IF(C62="","",IFERROR(VLOOKUP(C62,商品目录!$B$5:$F$54,2,0),"未登记"))</f>
        <v/>
      </c>
      <c r="E62" s="8"/>
      <c r="F62" s="9" t="str">
        <f aca="false">IF(C62="","",IFERROR(VLOOKUP(C62,商品目录!$B$5:$F$54,5,0),0))</f>
        <v/>
      </c>
      <c r="G62" s="9" t="str">
        <f aca="false">IF(OR(C62="",E62=""),"",E62*F62)</f>
        <v/>
      </c>
    </row>
    <row r="63" customFormat="false" ht="54" hidden="false" customHeight="true" outlineLevel="0" collapsed="false">
      <c r="B63" s="10"/>
      <c r="C63" s="5"/>
      <c r="D63" s="5" t="str">
        <f aca="false">IF(C63="","",IFERROR(VLOOKUP(C63,商品目录!$B$5:$F$54,2,0),"未登记"))</f>
        <v/>
      </c>
      <c r="E63" s="5"/>
      <c r="F63" s="6" t="str">
        <f aca="false">IF(C63="","",IFERROR(VLOOKUP(C63,商品目录!$B$5:$F$54,5,0),0))</f>
        <v/>
      </c>
      <c r="G63" s="6" t="str">
        <f aca="false">IF(OR(C63="",E63=""),"",E63*F63)</f>
        <v/>
      </c>
    </row>
    <row r="64" customFormat="false" ht="54" hidden="false" customHeight="true" outlineLevel="0" collapsed="false">
      <c r="B64" s="11"/>
      <c r="C64" s="8"/>
      <c r="D64" s="8" t="str">
        <f aca="false">IF(C64="","",IFERROR(VLOOKUP(C64,商品目录!$B$5:$F$54,2,0),"未登记"))</f>
        <v/>
      </c>
      <c r="E64" s="8"/>
      <c r="F64" s="9" t="str">
        <f aca="false">IF(C64="","",IFERROR(VLOOKUP(C64,商品目录!$B$5:$F$54,5,0),0))</f>
        <v/>
      </c>
      <c r="G64" s="9" t="str">
        <f aca="false">IF(OR(C64="",E64=""),"",E64*F64)</f>
        <v/>
      </c>
    </row>
    <row r="65" customFormat="false" ht="54" hidden="false" customHeight="true" outlineLevel="0" collapsed="false">
      <c r="B65" s="10"/>
      <c r="C65" s="5"/>
      <c r="D65" s="5" t="str">
        <f aca="false">IF(C65="","",IFERROR(VLOOKUP(C65,商品目录!$B$5:$F$54,2,0),"未登记"))</f>
        <v/>
      </c>
      <c r="E65" s="5"/>
      <c r="F65" s="6" t="str">
        <f aca="false">IF(C65="","",IFERROR(VLOOKUP(C65,商品目录!$B$5:$F$54,5,0),0))</f>
        <v/>
      </c>
      <c r="G65" s="6" t="str">
        <f aca="false">IF(OR(C65="",E65=""),"",E65*F65)</f>
        <v/>
      </c>
    </row>
    <row r="66" customFormat="false" ht="54" hidden="false" customHeight="true" outlineLevel="0" collapsed="false">
      <c r="B66" s="11"/>
      <c r="C66" s="8"/>
      <c r="D66" s="8" t="str">
        <f aca="false">IF(C66="","",IFERROR(VLOOKUP(C66,商品目录!$B$5:$F$54,2,0),"未登记"))</f>
        <v/>
      </c>
      <c r="E66" s="8"/>
      <c r="F66" s="9" t="str">
        <f aca="false">IF(C66="","",IFERROR(VLOOKUP(C66,商品目录!$B$5:$F$54,5,0),0))</f>
        <v/>
      </c>
      <c r="G66" s="9" t="str">
        <f aca="false">IF(OR(C66="",E66=""),"",E66*F66)</f>
        <v/>
      </c>
    </row>
    <row r="67" customFormat="false" ht="54" hidden="false" customHeight="true" outlineLevel="0" collapsed="false">
      <c r="B67" s="10"/>
      <c r="C67" s="5"/>
      <c r="D67" s="5" t="str">
        <f aca="false">IF(C67="","",IFERROR(VLOOKUP(C67,商品目录!$B$5:$F$54,2,0),"未登记"))</f>
        <v/>
      </c>
      <c r="E67" s="5"/>
      <c r="F67" s="6" t="str">
        <f aca="false">IF(C67="","",IFERROR(VLOOKUP(C67,商品目录!$B$5:$F$54,5,0),0))</f>
        <v/>
      </c>
      <c r="G67" s="6" t="str">
        <f aca="false">IF(OR(C67="",E67=""),"",E67*F67)</f>
        <v/>
      </c>
    </row>
    <row r="68" customFormat="false" ht="54" hidden="false" customHeight="true" outlineLevel="0" collapsed="false">
      <c r="B68" s="11"/>
      <c r="C68" s="8"/>
      <c r="D68" s="8" t="str">
        <f aca="false">IF(C68="","",IFERROR(VLOOKUP(C68,商品目录!$B$5:$F$54,2,0),"未登记"))</f>
        <v/>
      </c>
      <c r="E68" s="8"/>
      <c r="F68" s="9" t="str">
        <f aca="false">IF(C68="","",IFERROR(VLOOKUP(C68,商品目录!$B$5:$F$54,5,0),0))</f>
        <v/>
      </c>
      <c r="G68" s="9" t="str">
        <f aca="false">IF(OR(C68="",E68=""),"",E68*F68)</f>
        <v/>
      </c>
    </row>
    <row r="69" customFormat="false" ht="54" hidden="false" customHeight="true" outlineLevel="0" collapsed="false">
      <c r="B69" s="10"/>
      <c r="C69" s="5"/>
      <c r="D69" s="5" t="str">
        <f aca="false">IF(C69="","",IFERROR(VLOOKUP(C69,商品目录!$B$5:$F$54,2,0),"未登记"))</f>
        <v/>
      </c>
      <c r="E69" s="5"/>
      <c r="F69" s="6" t="str">
        <f aca="false">IF(C69="","",IFERROR(VLOOKUP(C69,商品目录!$B$5:$F$54,5,0),0))</f>
        <v/>
      </c>
      <c r="G69" s="6" t="str">
        <f aca="false">IF(OR(C69="",E69=""),"",E69*F69)</f>
        <v/>
      </c>
    </row>
    <row r="70" customFormat="false" ht="54" hidden="false" customHeight="true" outlineLevel="0" collapsed="false">
      <c r="B70" s="11"/>
      <c r="C70" s="8"/>
      <c r="D70" s="8" t="str">
        <f aca="false">IF(C70="","",IFERROR(VLOOKUP(C70,商品目录!$B$5:$F$54,2,0),"未登记"))</f>
        <v/>
      </c>
      <c r="E70" s="8"/>
      <c r="F70" s="9" t="str">
        <f aca="false">IF(C70="","",IFERROR(VLOOKUP(C70,商品目录!$B$5:$F$54,5,0),0))</f>
        <v/>
      </c>
      <c r="G70" s="9" t="str">
        <f aca="false">IF(OR(C70="",E70=""),"",E70*F70)</f>
        <v/>
      </c>
    </row>
    <row r="71" customFormat="false" ht="54" hidden="false" customHeight="true" outlineLevel="0" collapsed="false">
      <c r="B71" s="10"/>
      <c r="C71" s="5"/>
      <c r="D71" s="5" t="str">
        <f aca="false">IF(C71="","",IFERROR(VLOOKUP(C71,商品目录!$B$5:$F$54,2,0),"未登记"))</f>
        <v/>
      </c>
      <c r="E71" s="5"/>
      <c r="F71" s="6" t="str">
        <f aca="false">IF(C71="","",IFERROR(VLOOKUP(C71,商品目录!$B$5:$F$54,5,0),0))</f>
        <v/>
      </c>
      <c r="G71" s="6" t="str">
        <f aca="false">IF(OR(C71="",E71=""),"",E71*F71)</f>
        <v/>
      </c>
    </row>
    <row r="72" customFormat="false" ht="54" hidden="false" customHeight="true" outlineLevel="0" collapsed="false">
      <c r="B72" s="11"/>
      <c r="C72" s="8"/>
      <c r="D72" s="8" t="str">
        <f aca="false">IF(C72="","",IFERROR(VLOOKUP(C72,商品目录!$B$5:$F$54,2,0),"未登记"))</f>
        <v/>
      </c>
      <c r="E72" s="8"/>
      <c r="F72" s="9" t="str">
        <f aca="false">IF(C72="","",IFERROR(VLOOKUP(C72,商品目录!$B$5:$F$54,5,0),0))</f>
        <v/>
      </c>
      <c r="G72" s="9" t="str">
        <f aca="false">IF(OR(C72="",E72=""),"",E72*F72)</f>
        <v/>
      </c>
    </row>
    <row r="73" customFormat="false" ht="54" hidden="false" customHeight="true" outlineLevel="0" collapsed="false">
      <c r="B73" s="10"/>
      <c r="C73" s="5"/>
      <c r="D73" s="5" t="str">
        <f aca="false">IF(C73="","",IFERROR(VLOOKUP(C73,商品目录!$B$5:$F$54,2,0),"未登记"))</f>
        <v/>
      </c>
      <c r="E73" s="5"/>
      <c r="F73" s="6" t="str">
        <f aca="false">IF(C73="","",IFERROR(VLOOKUP(C73,商品目录!$B$5:$F$54,5,0),0))</f>
        <v/>
      </c>
      <c r="G73" s="6" t="str">
        <f aca="false">IF(OR(C73="",E73=""),"",E73*F73)</f>
        <v/>
      </c>
    </row>
    <row r="74" customFormat="false" ht="54" hidden="false" customHeight="true" outlineLevel="0" collapsed="false">
      <c r="B74" s="11"/>
      <c r="C74" s="8"/>
      <c r="D74" s="8" t="str">
        <f aca="false">IF(C74="","",IFERROR(VLOOKUP(C74,商品目录!$B$5:$F$54,2,0),"未登记"))</f>
        <v/>
      </c>
      <c r="E74" s="8"/>
      <c r="F74" s="9" t="str">
        <f aca="false">IF(C74="","",IFERROR(VLOOKUP(C74,商品目录!$B$5:$F$54,5,0),0))</f>
        <v/>
      </c>
      <c r="G74" s="9" t="str">
        <f aca="false">IF(OR(C74="",E74=""),"",E74*F74)</f>
        <v/>
      </c>
    </row>
    <row r="75" customFormat="false" ht="54" hidden="false" customHeight="true" outlineLevel="0" collapsed="false">
      <c r="B75" s="10"/>
      <c r="C75" s="5"/>
      <c r="D75" s="5" t="str">
        <f aca="false">IF(C75="","",IFERROR(VLOOKUP(C75,商品目录!$B$5:$F$54,2,0),"未登记"))</f>
        <v/>
      </c>
      <c r="E75" s="5"/>
      <c r="F75" s="6" t="str">
        <f aca="false">IF(C75="","",IFERROR(VLOOKUP(C75,商品目录!$B$5:$F$54,5,0),0))</f>
        <v/>
      </c>
      <c r="G75" s="6" t="str">
        <f aca="false">IF(OR(C75="",E75=""),"",E75*F75)</f>
        <v/>
      </c>
    </row>
    <row r="76" customFormat="false" ht="54" hidden="false" customHeight="true" outlineLevel="0" collapsed="false">
      <c r="B76" s="11"/>
      <c r="C76" s="8"/>
      <c r="D76" s="8" t="str">
        <f aca="false">IF(C76="","",IFERROR(VLOOKUP(C76,商品目录!$B$5:$F$54,2,0),"未登记"))</f>
        <v/>
      </c>
      <c r="E76" s="8"/>
      <c r="F76" s="9" t="str">
        <f aca="false">IF(C76="","",IFERROR(VLOOKUP(C76,商品目录!$B$5:$F$54,5,0),0))</f>
        <v/>
      </c>
      <c r="G76" s="9" t="str">
        <f aca="false">IF(OR(C76="",E76=""),"",E76*F76)</f>
        <v/>
      </c>
    </row>
    <row r="77" customFormat="false" ht="54" hidden="false" customHeight="true" outlineLevel="0" collapsed="false">
      <c r="B77" s="10"/>
      <c r="C77" s="5"/>
      <c r="D77" s="5" t="str">
        <f aca="false">IF(C77="","",IFERROR(VLOOKUP(C77,商品目录!$B$5:$F$54,2,0),"未登记"))</f>
        <v/>
      </c>
      <c r="E77" s="5"/>
      <c r="F77" s="6" t="str">
        <f aca="false">IF(C77="","",IFERROR(VLOOKUP(C77,商品目录!$B$5:$F$54,5,0),0))</f>
        <v/>
      </c>
      <c r="G77" s="6" t="str">
        <f aca="false">IF(OR(C77="",E77=""),"",E77*F77)</f>
        <v/>
      </c>
    </row>
    <row r="78" customFormat="false" ht="54" hidden="false" customHeight="true" outlineLevel="0" collapsed="false">
      <c r="B78" s="11"/>
      <c r="C78" s="8"/>
      <c r="D78" s="8" t="str">
        <f aca="false">IF(C78="","",IFERROR(VLOOKUP(C78,商品目录!$B$5:$F$54,2,0),"未登记"))</f>
        <v/>
      </c>
      <c r="E78" s="8"/>
      <c r="F78" s="9" t="str">
        <f aca="false">IF(C78="","",IFERROR(VLOOKUP(C78,商品目录!$B$5:$F$54,5,0),0))</f>
        <v/>
      </c>
      <c r="G78" s="9" t="str">
        <f aca="false">IF(OR(C78="",E78=""),"",E78*F78)</f>
        <v/>
      </c>
    </row>
    <row r="79" customFormat="false" ht="54" hidden="false" customHeight="true" outlineLevel="0" collapsed="false">
      <c r="B79" s="10"/>
      <c r="C79" s="5"/>
      <c r="D79" s="5" t="str">
        <f aca="false">IF(C79="","",IFERROR(VLOOKUP(C79,商品目录!$B$5:$F$54,2,0),"未登记"))</f>
        <v/>
      </c>
      <c r="E79" s="5"/>
      <c r="F79" s="6" t="str">
        <f aca="false">IF(C79="","",IFERROR(VLOOKUP(C79,商品目录!$B$5:$F$54,5,0),0))</f>
        <v/>
      </c>
      <c r="G79" s="6" t="str">
        <f aca="false">IF(OR(C79="",E79=""),"",E79*F79)</f>
        <v/>
      </c>
    </row>
    <row r="80" customFormat="false" ht="54" hidden="false" customHeight="true" outlineLevel="0" collapsed="false">
      <c r="B80" s="11"/>
      <c r="C80" s="8"/>
      <c r="D80" s="8" t="str">
        <f aca="false">IF(C80="","",IFERROR(VLOOKUP(C80,商品目录!$B$5:$F$54,2,0),"未登记"))</f>
        <v/>
      </c>
      <c r="E80" s="8"/>
      <c r="F80" s="9" t="str">
        <f aca="false">IF(C80="","",IFERROR(VLOOKUP(C80,商品目录!$B$5:$F$54,5,0),0))</f>
        <v/>
      </c>
      <c r="G80" s="9" t="str">
        <f aca="false">IF(OR(C80="",E80=""),"",E80*F80)</f>
        <v/>
      </c>
    </row>
    <row r="81" customFormat="false" ht="54" hidden="false" customHeight="true" outlineLevel="0" collapsed="false">
      <c r="B81" s="10"/>
      <c r="C81" s="5"/>
      <c r="D81" s="5" t="str">
        <f aca="false">IF(C81="","",IFERROR(VLOOKUP(C81,商品目录!$B$5:$F$54,2,0),"未登记"))</f>
        <v/>
      </c>
      <c r="E81" s="5"/>
      <c r="F81" s="6" t="str">
        <f aca="false">IF(C81="","",IFERROR(VLOOKUP(C81,商品目录!$B$5:$F$54,5,0),0))</f>
        <v/>
      </c>
      <c r="G81" s="6" t="str">
        <f aca="false">IF(OR(C81="",E81=""),"",E81*F81)</f>
        <v/>
      </c>
    </row>
    <row r="82" customFormat="false" ht="54" hidden="false" customHeight="true" outlineLevel="0" collapsed="false">
      <c r="B82" s="11"/>
      <c r="C82" s="8"/>
      <c r="D82" s="8" t="str">
        <f aca="false">IF(C82="","",IFERROR(VLOOKUP(C82,商品目录!$B$5:$F$54,2,0),"未登记"))</f>
        <v/>
      </c>
      <c r="E82" s="8"/>
      <c r="F82" s="9" t="str">
        <f aca="false">IF(C82="","",IFERROR(VLOOKUP(C82,商品目录!$B$5:$F$54,5,0),0))</f>
        <v/>
      </c>
      <c r="G82" s="9" t="str">
        <f aca="false">IF(OR(C82="",E82=""),"",E82*F82)</f>
        <v/>
      </c>
    </row>
    <row r="83" customFormat="false" ht="54" hidden="false" customHeight="true" outlineLevel="0" collapsed="false">
      <c r="B83" s="10"/>
      <c r="C83" s="5"/>
      <c r="D83" s="5" t="str">
        <f aca="false">IF(C83="","",IFERROR(VLOOKUP(C83,商品目录!$B$5:$F$54,2,0),"未登记"))</f>
        <v/>
      </c>
      <c r="E83" s="5"/>
      <c r="F83" s="6" t="str">
        <f aca="false">IF(C83="","",IFERROR(VLOOKUP(C83,商品目录!$B$5:$F$54,5,0),0))</f>
        <v/>
      </c>
      <c r="G83" s="6" t="str">
        <f aca="false">IF(OR(C83="",E83=""),"",E83*F83)</f>
        <v/>
      </c>
    </row>
    <row r="84" customFormat="false" ht="54" hidden="false" customHeight="true" outlineLevel="0" collapsed="false">
      <c r="B84" s="11"/>
      <c r="C84" s="8"/>
      <c r="D84" s="8" t="str">
        <f aca="false">IF(C84="","",IFERROR(VLOOKUP(C84,商品目录!$B$5:$F$54,2,0),"未登记"))</f>
        <v/>
      </c>
      <c r="E84" s="8"/>
      <c r="F84" s="9" t="str">
        <f aca="false">IF(C84="","",IFERROR(VLOOKUP(C84,商品目录!$B$5:$F$54,5,0),0))</f>
        <v/>
      </c>
      <c r="G84" s="9" t="str">
        <f aca="false">IF(OR(C84="",E84=""),"",E84*F84)</f>
        <v/>
      </c>
    </row>
    <row r="85" customFormat="false" ht="54" hidden="false" customHeight="true" outlineLevel="0" collapsed="false">
      <c r="B85" s="10"/>
      <c r="C85" s="5"/>
      <c r="D85" s="5" t="str">
        <f aca="false">IF(C85="","",IFERROR(VLOOKUP(C85,商品目录!$B$5:$F$54,2,0),"未登记"))</f>
        <v/>
      </c>
      <c r="E85" s="5"/>
      <c r="F85" s="6" t="str">
        <f aca="false">IF(C85="","",IFERROR(VLOOKUP(C85,商品目录!$B$5:$F$54,5,0),0))</f>
        <v/>
      </c>
      <c r="G85" s="6" t="str">
        <f aca="false">IF(OR(C85="",E85=""),"",E85*F85)</f>
        <v/>
      </c>
    </row>
    <row r="86" customFormat="false" ht="54" hidden="false" customHeight="true" outlineLevel="0" collapsed="false">
      <c r="B86" s="11"/>
      <c r="C86" s="8"/>
      <c r="D86" s="8" t="str">
        <f aca="false">IF(C86="","",IFERROR(VLOOKUP(C86,商品目录!$B$5:$F$54,2,0),"未登记"))</f>
        <v/>
      </c>
      <c r="E86" s="8"/>
      <c r="F86" s="9" t="str">
        <f aca="false">IF(C86="","",IFERROR(VLOOKUP(C86,商品目录!$B$5:$F$54,5,0),0))</f>
        <v/>
      </c>
      <c r="G86" s="9" t="str">
        <f aca="false">IF(OR(C86="",E86=""),"",E86*F86)</f>
        <v/>
      </c>
    </row>
    <row r="87" customFormat="false" ht="54" hidden="false" customHeight="true" outlineLevel="0" collapsed="false">
      <c r="B87" s="10"/>
      <c r="C87" s="5"/>
      <c r="D87" s="5" t="str">
        <f aca="false">IF(C87="","",IFERROR(VLOOKUP(C87,商品目录!$B$5:$F$54,2,0),"未登记"))</f>
        <v/>
      </c>
      <c r="E87" s="5"/>
      <c r="F87" s="6" t="str">
        <f aca="false">IF(C87="","",IFERROR(VLOOKUP(C87,商品目录!$B$5:$F$54,5,0),0))</f>
        <v/>
      </c>
      <c r="G87" s="6" t="str">
        <f aca="false">IF(OR(C87="",E87=""),"",E87*F87)</f>
        <v/>
      </c>
    </row>
    <row r="88" customFormat="false" ht="54" hidden="false" customHeight="true" outlineLevel="0" collapsed="false">
      <c r="B88" s="11"/>
      <c r="C88" s="8"/>
      <c r="D88" s="8" t="str">
        <f aca="false">IF(C88="","",IFERROR(VLOOKUP(C88,商品目录!$B$5:$F$54,2,0),"未登记"))</f>
        <v/>
      </c>
      <c r="E88" s="8"/>
      <c r="F88" s="9" t="str">
        <f aca="false">IF(C88="","",IFERROR(VLOOKUP(C88,商品目录!$B$5:$F$54,5,0),0))</f>
        <v/>
      </c>
      <c r="G88" s="9" t="str">
        <f aca="false">IF(OR(C88="",E88=""),"",E88*F88)</f>
        <v/>
      </c>
    </row>
    <row r="89" customFormat="false" ht="54" hidden="false" customHeight="true" outlineLevel="0" collapsed="false">
      <c r="B89" s="10"/>
      <c r="C89" s="5"/>
      <c r="D89" s="5" t="str">
        <f aca="false">IF(C89="","",IFERROR(VLOOKUP(C89,商品目录!$B$5:$F$54,2,0),"未登记"))</f>
        <v/>
      </c>
      <c r="E89" s="5"/>
      <c r="F89" s="6" t="str">
        <f aca="false">IF(C89="","",IFERROR(VLOOKUP(C89,商品目录!$B$5:$F$54,5,0),0))</f>
        <v/>
      </c>
      <c r="G89" s="6" t="str">
        <f aca="false">IF(OR(C89="",E89=""),"",E89*F89)</f>
        <v/>
      </c>
    </row>
    <row r="90" customFormat="false" ht="54" hidden="false" customHeight="true" outlineLevel="0" collapsed="false">
      <c r="B90" s="11"/>
      <c r="C90" s="8"/>
      <c r="D90" s="8" t="str">
        <f aca="false">IF(C90="","",IFERROR(VLOOKUP(C90,商品目录!$B$5:$F$54,2,0),"未登记"))</f>
        <v/>
      </c>
      <c r="E90" s="8"/>
      <c r="F90" s="9" t="str">
        <f aca="false">IF(C90="","",IFERROR(VLOOKUP(C90,商品目录!$B$5:$F$54,5,0),0))</f>
        <v/>
      </c>
      <c r="G90" s="9" t="str">
        <f aca="false">IF(OR(C90="",E90=""),"",E90*F90)</f>
        <v/>
      </c>
    </row>
    <row r="91" customFormat="false" ht="54" hidden="false" customHeight="true" outlineLevel="0" collapsed="false">
      <c r="B91" s="10"/>
      <c r="C91" s="5"/>
      <c r="D91" s="5" t="str">
        <f aca="false">IF(C91="","",IFERROR(VLOOKUP(C91,商品目录!$B$5:$F$54,2,0),"未登记"))</f>
        <v/>
      </c>
      <c r="E91" s="5"/>
      <c r="F91" s="6" t="str">
        <f aca="false">IF(C91="","",IFERROR(VLOOKUP(C91,商品目录!$B$5:$F$54,5,0),0))</f>
        <v/>
      </c>
      <c r="G91" s="6" t="str">
        <f aca="false">IF(OR(C91="",E91=""),"",E91*F91)</f>
        <v/>
      </c>
    </row>
    <row r="92" customFormat="false" ht="54" hidden="false" customHeight="true" outlineLevel="0" collapsed="false">
      <c r="B92" s="11"/>
      <c r="C92" s="8"/>
      <c r="D92" s="8" t="str">
        <f aca="false">IF(C92="","",IFERROR(VLOOKUP(C92,商品目录!$B$5:$F$54,2,0),"未登记"))</f>
        <v/>
      </c>
      <c r="E92" s="8"/>
      <c r="F92" s="9" t="str">
        <f aca="false">IF(C92="","",IFERROR(VLOOKUP(C92,商品目录!$B$5:$F$54,5,0),0))</f>
        <v/>
      </c>
      <c r="G92" s="9" t="str">
        <f aca="false">IF(OR(C92="",E92=""),"",E92*F92)</f>
        <v/>
      </c>
    </row>
    <row r="93" customFormat="false" ht="54" hidden="false" customHeight="true" outlineLevel="0" collapsed="false">
      <c r="B93" s="10"/>
      <c r="C93" s="5"/>
      <c r="D93" s="5" t="str">
        <f aca="false">IF(C93="","",IFERROR(VLOOKUP(C93,商品目录!$B$5:$F$54,2,0),"未登记"))</f>
        <v/>
      </c>
      <c r="E93" s="5"/>
      <c r="F93" s="6" t="str">
        <f aca="false">IF(C93="","",IFERROR(VLOOKUP(C93,商品目录!$B$5:$F$54,5,0),0))</f>
        <v/>
      </c>
      <c r="G93" s="6" t="str">
        <f aca="false">IF(OR(C93="",E93=""),"",E93*F93)</f>
        <v/>
      </c>
    </row>
    <row r="94" customFormat="false" ht="54" hidden="false" customHeight="true" outlineLevel="0" collapsed="false">
      <c r="B94" s="11"/>
      <c r="C94" s="8"/>
      <c r="D94" s="8" t="str">
        <f aca="false">IF(C94="","",IFERROR(VLOOKUP(C94,商品目录!$B$5:$F$54,2,0),"未登记"))</f>
        <v/>
      </c>
      <c r="E94" s="8"/>
      <c r="F94" s="9" t="str">
        <f aca="false">IF(C94="","",IFERROR(VLOOKUP(C94,商品目录!$B$5:$F$54,5,0),0))</f>
        <v/>
      </c>
      <c r="G94" s="9" t="str">
        <f aca="false">IF(OR(C94="",E94=""),"",E94*F94)</f>
        <v/>
      </c>
    </row>
    <row r="95" customFormat="false" ht="54" hidden="false" customHeight="true" outlineLevel="0" collapsed="false">
      <c r="B95" s="10"/>
      <c r="C95" s="5"/>
      <c r="D95" s="5" t="str">
        <f aca="false">IF(C95="","",IFERROR(VLOOKUP(C95,商品目录!$B$5:$F$54,2,0),"未登记"))</f>
        <v/>
      </c>
      <c r="E95" s="5"/>
      <c r="F95" s="6" t="str">
        <f aca="false">IF(C95="","",IFERROR(VLOOKUP(C95,商品目录!$B$5:$F$54,5,0),0))</f>
        <v/>
      </c>
      <c r="G95" s="6" t="str">
        <f aca="false">IF(OR(C95="",E95=""),"",E95*F95)</f>
        <v/>
      </c>
    </row>
    <row r="96" customFormat="false" ht="54" hidden="false" customHeight="true" outlineLevel="0" collapsed="false">
      <c r="B96" s="11"/>
      <c r="C96" s="8"/>
      <c r="D96" s="8" t="str">
        <f aca="false">IF(C96="","",IFERROR(VLOOKUP(C96,商品目录!$B$5:$F$54,2,0),"未登记"))</f>
        <v/>
      </c>
      <c r="E96" s="8"/>
      <c r="F96" s="9" t="str">
        <f aca="false">IF(C96="","",IFERROR(VLOOKUP(C96,商品目录!$B$5:$F$54,5,0),0))</f>
        <v/>
      </c>
      <c r="G96" s="9" t="str">
        <f aca="false">IF(OR(C96="",E96=""),"",E96*F96)</f>
        <v/>
      </c>
    </row>
    <row r="97" customFormat="false" ht="54" hidden="false" customHeight="true" outlineLevel="0" collapsed="false">
      <c r="B97" s="10"/>
      <c r="C97" s="5"/>
      <c r="D97" s="5" t="str">
        <f aca="false">IF(C97="","",IFERROR(VLOOKUP(C97,商品目录!$B$5:$F$54,2,0),"未登记"))</f>
        <v/>
      </c>
      <c r="E97" s="5"/>
      <c r="F97" s="6" t="str">
        <f aca="false">IF(C97="","",IFERROR(VLOOKUP(C97,商品目录!$B$5:$F$54,5,0),0))</f>
        <v/>
      </c>
      <c r="G97" s="6" t="str">
        <f aca="false">IF(OR(C97="",E97=""),"",E97*F97)</f>
        <v/>
      </c>
    </row>
    <row r="98" customFormat="false" ht="54" hidden="false" customHeight="true" outlineLevel="0" collapsed="false">
      <c r="B98" s="11"/>
      <c r="C98" s="8"/>
      <c r="D98" s="8" t="str">
        <f aca="false">IF(C98="","",IFERROR(VLOOKUP(C98,商品目录!$B$5:$F$54,2,0),"未登记"))</f>
        <v/>
      </c>
      <c r="E98" s="8"/>
      <c r="F98" s="9" t="str">
        <f aca="false">IF(C98="","",IFERROR(VLOOKUP(C98,商品目录!$B$5:$F$54,5,0),0))</f>
        <v/>
      </c>
      <c r="G98" s="9" t="str">
        <f aca="false">IF(OR(C98="",E98=""),"",E98*F98)</f>
        <v/>
      </c>
    </row>
    <row r="99" customFormat="false" ht="54" hidden="false" customHeight="true" outlineLevel="0" collapsed="false">
      <c r="B99" s="10"/>
      <c r="C99" s="5"/>
      <c r="D99" s="5" t="str">
        <f aca="false">IF(C99="","",IFERROR(VLOOKUP(C99,商品目录!$B$5:$F$54,2,0),"未登记"))</f>
        <v/>
      </c>
      <c r="E99" s="5"/>
      <c r="F99" s="6" t="str">
        <f aca="false">IF(C99="","",IFERROR(VLOOKUP(C99,商品目录!$B$5:$F$54,5,0),0))</f>
        <v/>
      </c>
      <c r="G99" s="6" t="str">
        <f aca="false">IF(OR(C99="",E99=""),"",E99*F99)</f>
        <v/>
      </c>
    </row>
    <row r="100" customFormat="false" ht="54" hidden="false" customHeight="true" outlineLevel="0" collapsed="false">
      <c r="B100" s="11"/>
      <c r="C100" s="8"/>
      <c r="D100" s="8" t="str">
        <f aca="false">IF(C100="","",IFERROR(VLOOKUP(C100,商品目录!$B$5:$F$54,2,0),"未登记"))</f>
        <v/>
      </c>
      <c r="E100" s="8"/>
      <c r="F100" s="9" t="str">
        <f aca="false">IF(C100="","",IFERROR(VLOOKUP(C100,商品目录!$B$5:$F$54,5,0),0))</f>
        <v/>
      </c>
      <c r="G100" s="9" t="str">
        <f aca="false">IF(OR(C100="",E100=""),"",E100*F100)</f>
        <v/>
      </c>
    </row>
    <row r="101" customFormat="false" ht="54" hidden="false" customHeight="true" outlineLevel="0" collapsed="false">
      <c r="B101" s="10"/>
      <c r="C101" s="5"/>
      <c r="D101" s="5" t="str">
        <f aca="false">IF(C101="","",IFERROR(VLOOKUP(C101,商品目录!$B$5:$F$54,2,0),"未登记"))</f>
        <v/>
      </c>
      <c r="E101" s="5"/>
      <c r="F101" s="6" t="str">
        <f aca="false">IF(C101="","",IFERROR(VLOOKUP(C101,商品目录!$B$5:$F$54,5,0),0))</f>
        <v/>
      </c>
      <c r="G101" s="6" t="str">
        <f aca="false">IF(OR(C101="",E101=""),"",E101*F101)</f>
        <v/>
      </c>
    </row>
    <row r="102" customFormat="false" ht="54" hidden="false" customHeight="true" outlineLevel="0" collapsed="false">
      <c r="B102" s="11"/>
      <c r="C102" s="8"/>
      <c r="D102" s="8" t="str">
        <f aca="false">IF(C102="","",IFERROR(VLOOKUP(C102,商品目录!$B$5:$F$54,2,0),"未登记"))</f>
        <v/>
      </c>
      <c r="E102" s="8"/>
      <c r="F102" s="9" t="str">
        <f aca="false">IF(C102="","",IFERROR(VLOOKUP(C102,商品目录!$B$5:$F$54,5,0),0))</f>
        <v/>
      </c>
      <c r="G102" s="9" t="str">
        <f aca="false">IF(OR(C102="",E102=""),"",E102*F102)</f>
        <v/>
      </c>
    </row>
    <row r="103" customFormat="false" ht="54" hidden="false" customHeight="true" outlineLevel="0" collapsed="false">
      <c r="B103" s="10"/>
      <c r="C103" s="5"/>
      <c r="D103" s="5" t="str">
        <f aca="false">IF(C103="","",IFERROR(VLOOKUP(C103,商品目录!$B$5:$F$54,2,0),"未登记"))</f>
        <v/>
      </c>
      <c r="E103" s="5"/>
      <c r="F103" s="6" t="str">
        <f aca="false">IF(C103="","",IFERROR(VLOOKUP(C103,商品目录!$B$5:$F$54,5,0),0))</f>
        <v/>
      </c>
      <c r="G103" s="6" t="str">
        <f aca="false">IF(OR(C103="",E103=""),"",E103*F103)</f>
        <v/>
      </c>
    </row>
    <row r="104" customFormat="false" ht="54" hidden="false" customHeight="true" outlineLevel="0" collapsed="false">
      <c r="B104" s="11"/>
      <c r="C104" s="8"/>
      <c r="D104" s="8" t="str">
        <f aca="false">IF(C104="","",IFERROR(VLOOKUP(C104,商品目录!$B$5:$F$54,2,0),"未登记"))</f>
        <v/>
      </c>
      <c r="E104" s="8"/>
      <c r="F104" s="9" t="str">
        <f aca="false">IF(C104="","",IFERROR(VLOOKUP(C104,商品目录!$B$5:$F$54,5,0),0))</f>
        <v/>
      </c>
      <c r="G104" s="9" t="str">
        <f aca="false">IF(OR(C104="",E104=""),"",E104*F104)</f>
        <v/>
      </c>
    </row>
    <row r="105" customFormat="false" ht="26" hidden="false" customHeight="true" outlineLevel="0" collapsed="false">
      <c r="B105" s="12" t="s">
        <v>40</v>
      </c>
      <c r="C105" s="12"/>
      <c r="D105" s="12"/>
      <c r="E105" s="12"/>
      <c r="F105" s="12"/>
      <c r="G105" s="13" t="n">
        <f aca="false">SUM(G5:G104)</f>
        <v>669.5</v>
      </c>
    </row>
  </sheetData>
  <mergeCells count="1">
    <mergeCell ref="B2:G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8"/>
    <col collapsed="false" customWidth="true" hidden="false" outlineLevel="0" max="6" min="3" style="0" width="27.99"/>
    <col collapsed="false" customWidth="true" hidden="false" outlineLevel="0" max="7" min="7" style="0" width="24"/>
    <col collapsed="false" customWidth="true" hidden="false" outlineLevel="0" max="8" min="8" style="0" width="27.99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42</v>
      </c>
      <c r="C2" s="1"/>
      <c r="D2" s="1"/>
      <c r="E2" s="1"/>
      <c r="F2" s="1"/>
      <c r="G2" s="1"/>
      <c r="H2" s="1"/>
    </row>
    <row r="3" customFormat="false" ht="8" hidden="false" customHeight="true" outlineLevel="0" collapsed="false"/>
    <row r="4" customFormat="false" ht="28" hidden="false" customHeight="true" outlineLevel="0" collapsed="false">
      <c r="B4" s="3" t="s">
        <v>8</v>
      </c>
      <c r="C4" s="3" t="s">
        <v>9</v>
      </c>
      <c r="D4" s="3" t="s">
        <v>10</v>
      </c>
      <c r="E4" s="3" t="s">
        <v>43</v>
      </c>
      <c r="F4" s="3" t="s">
        <v>44</v>
      </c>
      <c r="G4" s="3" t="s">
        <v>45</v>
      </c>
      <c r="H4" s="3" t="s">
        <v>46</v>
      </c>
    </row>
    <row r="5" customFormat="false" ht="54" hidden="false" customHeight="true" outlineLevel="0" collapsed="false">
      <c r="B5" s="4" t="s">
        <v>13</v>
      </c>
      <c r="C5" s="5" t="str">
        <f aca="false">IF(B5="","",IFERROR(VLOOKUP(B5,商品目录!$B$5:$F$54,2,0),""))</f>
        <v>纯净水550ml</v>
      </c>
      <c r="D5" s="5" t="str">
        <f aca="false">IF(B5="","",IFERROR(VLOOKUP(B5,商品目录!$B$5:$F$54,3,0),""))</f>
        <v>瓶</v>
      </c>
      <c r="E5" s="14" t="n">
        <f aca="false">IF(B5="","",SUMIF(入库明细!$C$5:$C$104,B5,入库明细!$E$5:$E$104))</f>
        <v>200</v>
      </c>
      <c r="F5" s="14" t="n">
        <f aca="false">IF(B5="","",SUMIF(出库明细!$C$5:$C$104,B5,出库明细!$E$5:$E$104))</f>
        <v>80</v>
      </c>
      <c r="G5" s="14" t="n">
        <f aca="false">IF(B5="","",E5-F5)</f>
        <v>120</v>
      </c>
      <c r="H5" s="6" t="n">
        <f aca="false">IF(B5="","",G5*IFERROR(VLOOKUP(B5,商品目录!$B$5:$F$54,4,0),0))</f>
        <v>96</v>
      </c>
    </row>
    <row r="6" customFormat="false" ht="54" hidden="false" customHeight="true" outlineLevel="0" collapsed="false">
      <c r="B6" s="7" t="s">
        <v>16</v>
      </c>
      <c r="C6" s="8" t="str">
        <f aca="false">IF(B6="","",IFERROR(VLOOKUP(B6,商品目录!$B$5:$F$54,2,0),""))</f>
        <v>方便面五连包</v>
      </c>
      <c r="D6" s="8" t="str">
        <f aca="false">IF(B6="","",IFERROR(VLOOKUP(B6,商品目录!$B$5:$F$54,3,0),""))</f>
        <v>包</v>
      </c>
      <c r="E6" s="15" t="n">
        <f aca="false">IF(B6="","",SUMIF(入库明细!$C$5:$C$104,B6,入库明细!$E$5:$E$104))</f>
        <v>0</v>
      </c>
      <c r="F6" s="15" t="n">
        <f aca="false">IF(B6="","",SUMIF(出库明细!$C$5:$C$104,B6,出库明细!$E$5:$E$104))</f>
        <v>0</v>
      </c>
      <c r="G6" s="15" t="n">
        <f aca="false">IF(B6="","",E6-F6)</f>
        <v>0</v>
      </c>
      <c r="H6" s="9" t="n">
        <f aca="false">IF(B6="","",G6*IFERROR(VLOOKUP(B6,商品目录!$B$5:$F$54,4,0),0))</f>
        <v>0</v>
      </c>
    </row>
    <row r="7" customFormat="false" ht="54" hidden="false" customHeight="true" outlineLevel="0" collapsed="false">
      <c r="B7" s="4" t="s">
        <v>19</v>
      </c>
      <c r="C7" s="5" t="str">
        <f aca="false">IF(B7="","",IFERROR(VLOOKUP(B7,商品目录!$B$5:$F$54,2,0),""))</f>
        <v>洗衣液2kg</v>
      </c>
      <c r="D7" s="5" t="str">
        <f aca="false">IF(B7="","",IFERROR(VLOOKUP(B7,商品目录!$B$5:$F$54,3,0),""))</f>
        <v>瓶</v>
      </c>
      <c r="E7" s="14" t="n">
        <f aca="false">IF(B7="","",SUMIF(入库明细!$C$5:$C$104,B7,入库明细!$E$5:$E$104))</f>
        <v>30</v>
      </c>
      <c r="F7" s="14" t="n">
        <f aca="false">IF(B7="","",SUMIF(出库明细!$C$5:$C$104,B7,出库明细!$E$5:$E$104))</f>
        <v>5</v>
      </c>
      <c r="G7" s="14" t="n">
        <f aca="false">IF(B7="","",E7-F7)</f>
        <v>25</v>
      </c>
      <c r="H7" s="6" t="n">
        <f aca="false">IF(B7="","",G7*IFERROR(VLOOKUP(B7,商品目录!$B$5:$F$54,4,0),0))</f>
        <v>300</v>
      </c>
    </row>
    <row r="8" customFormat="false" ht="54" hidden="false" customHeight="true" outlineLevel="0" collapsed="false">
      <c r="B8" s="7" t="s">
        <v>21</v>
      </c>
      <c r="C8" s="8" t="str">
        <f aca="false">IF(B8="","",IFERROR(VLOOKUP(B8,商品目录!$B$5:$F$54,2,0),""))</f>
        <v>牙膏120g</v>
      </c>
      <c r="D8" s="8" t="str">
        <f aca="false">IF(B8="","",IFERROR(VLOOKUP(B8,商品目录!$B$5:$F$54,3,0),""))</f>
        <v>支</v>
      </c>
      <c r="E8" s="15" t="n">
        <f aca="false">IF(B8="","",SUMIF(入库明细!$C$5:$C$104,B8,入库明细!$E$5:$E$104))</f>
        <v>0</v>
      </c>
      <c r="F8" s="15" t="n">
        <f aca="false">IF(B8="","",SUMIF(出库明细!$C$5:$C$104,B8,出库明细!$E$5:$E$104))</f>
        <v>0</v>
      </c>
      <c r="G8" s="15" t="n">
        <f aca="false">IF(B8="","",E8-F8)</f>
        <v>0</v>
      </c>
      <c r="H8" s="9" t="n">
        <f aca="false">IF(B8="","",G8*IFERROR(VLOOKUP(B8,商品目录!$B$5:$F$54,4,0),0))</f>
        <v>0</v>
      </c>
    </row>
    <row r="9" customFormat="false" ht="54" hidden="false" customHeight="true" outlineLevel="0" collapsed="false">
      <c r="B9" s="4" t="s">
        <v>24</v>
      </c>
      <c r="C9" s="5" t="str">
        <f aca="false">IF(B9="","",IFERROR(VLOOKUP(B9,商品目录!$B$5:$F$54,2,0),""))</f>
        <v>抽纸3层</v>
      </c>
      <c r="D9" s="5" t="str">
        <f aca="false">IF(B9="","",IFERROR(VLOOKUP(B9,商品目录!$B$5:$F$54,3,0),""))</f>
        <v>提</v>
      </c>
      <c r="E9" s="14" t="n">
        <f aca="false">IF(B9="","",SUMIF(入库明细!$C$5:$C$104,B9,入库明细!$E$5:$E$104))</f>
        <v>0</v>
      </c>
      <c r="F9" s="14" t="n">
        <f aca="false">IF(B9="","",SUMIF(出库明细!$C$5:$C$104,B9,出库明细!$E$5:$E$104))</f>
        <v>0</v>
      </c>
      <c r="G9" s="14" t="n">
        <f aca="false">IF(B9="","",E9-F9)</f>
        <v>0</v>
      </c>
      <c r="H9" s="6" t="n">
        <f aca="false">IF(B9="","",G9*IFERROR(VLOOKUP(B9,商品目录!$B$5:$F$54,4,0),0))</f>
        <v>0</v>
      </c>
    </row>
    <row r="10" customFormat="false" ht="54" hidden="false" customHeight="true" outlineLevel="0" collapsed="false">
      <c r="B10" s="7" t="s">
        <v>27</v>
      </c>
      <c r="C10" s="8" t="str">
        <f aca="false">IF(B10="","",IFERROR(VLOOKUP(B10,商品目录!$B$5:$F$54,2,0),""))</f>
        <v>酱油500ml</v>
      </c>
      <c r="D10" s="8" t="str">
        <f aca="false">IF(B10="","",IFERROR(VLOOKUP(B10,商品目录!$B$5:$F$54,3,0),""))</f>
        <v>瓶</v>
      </c>
      <c r="E10" s="15" t="n">
        <f aca="false">IF(B10="","",SUMIF(入库明细!$C$5:$C$104,B10,入库明细!$E$5:$E$104))</f>
        <v>0</v>
      </c>
      <c r="F10" s="15" t="n">
        <f aca="false">IF(B10="","",SUMIF(出库明细!$C$5:$C$104,B10,出库明细!$E$5:$E$104))</f>
        <v>0</v>
      </c>
      <c r="G10" s="15" t="n">
        <f aca="false">IF(B10="","",E10-F10)</f>
        <v>0</v>
      </c>
      <c r="H10" s="9" t="n">
        <f aca="false">IF(B10="","",G10*IFERROR(VLOOKUP(B10,商品目录!$B$5:$F$54,4,0),0))</f>
        <v>0</v>
      </c>
    </row>
    <row r="11" customFormat="false" ht="54" hidden="false" customHeight="true" outlineLevel="0" collapsed="false">
      <c r="B11" s="4" t="s">
        <v>29</v>
      </c>
      <c r="C11" s="5" t="str">
        <f aca="false">IF(B11="","",IFERROR(VLOOKUP(B11,商品目录!$B$5:$F$54,2,0),""))</f>
        <v>食用油5L</v>
      </c>
      <c r="D11" s="5" t="str">
        <f aca="false">IF(B11="","",IFERROR(VLOOKUP(B11,商品目录!$B$5:$F$54,3,0),""))</f>
        <v>桶</v>
      </c>
      <c r="E11" s="14" t="n">
        <f aca="false">IF(B11="","",SUMIF(入库明细!$C$5:$C$104,B11,入库明细!$E$5:$E$104))</f>
        <v>20</v>
      </c>
      <c r="F11" s="14" t="n">
        <f aca="false">IF(B11="","",SUMIF(出库明细!$C$5:$C$104,B11,出库明细!$E$5:$E$104))</f>
        <v>0</v>
      </c>
      <c r="G11" s="14" t="n">
        <f aca="false">IF(B11="","",E11-F11)</f>
        <v>20</v>
      </c>
      <c r="H11" s="6" t="n">
        <f aca="false">IF(B11="","",G11*IFERROR(VLOOKUP(B11,商品目录!$B$5:$F$54,4,0),0))</f>
        <v>900</v>
      </c>
    </row>
    <row r="12" customFormat="false" ht="54" hidden="false" customHeight="true" outlineLevel="0" collapsed="false">
      <c r="B12" s="7" t="s">
        <v>32</v>
      </c>
      <c r="C12" s="8" t="str">
        <f aca="false">IF(B12="","",IFERROR(VLOOKUP(B12,商品目录!$B$5:$F$54,2,0),""))</f>
        <v>大米10kg</v>
      </c>
      <c r="D12" s="8" t="str">
        <f aca="false">IF(B12="","",IFERROR(VLOOKUP(B12,商品目录!$B$5:$F$54,3,0),""))</f>
        <v>袋</v>
      </c>
      <c r="E12" s="15" t="n">
        <f aca="false">IF(B12="","",SUMIF(入库明细!$C$5:$C$104,B12,入库明细!$E$5:$E$104))</f>
        <v>0</v>
      </c>
      <c r="F12" s="15" t="n">
        <f aca="false">IF(B12="","",SUMIF(出库明细!$C$5:$C$104,B12,出库明细!$E$5:$E$104))</f>
        <v>10</v>
      </c>
      <c r="G12" s="15" t="n">
        <f aca="false">IF(B12="","",E12-F12)</f>
        <v>-10</v>
      </c>
      <c r="H12" s="9" t="n">
        <f aca="false">IF(B12="","",G12*IFERROR(VLOOKUP(B12,商品目录!$B$5:$F$54,4,0),0))</f>
        <v>-320</v>
      </c>
    </row>
    <row r="13" customFormat="false" ht="54" hidden="false" customHeight="true" outlineLevel="0" collapsed="false">
      <c r="B13" s="5"/>
      <c r="C13" s="5" t="str">
        <f aca="false">IF(B13="","",IFERROR(VLOOKUP(B13,商品目录!$B$5:$F$54,2,0),""))</f>
        <v/>
      </c>
      <c r="D13" s="5" t="str">
        <f aca="false">IF(B13="","",IFERROR(VLOOKUP(B13,商品目录!$B$5:$F$54,3,0),""))</f>
        <v/>
      </c>
      <c r="E13" s="14" t="str">
        <f aca="false">IF(B13="","",SUMIF(入库明细!$C$5:$C$104,B13,入库明细!$E$5:$E$104))</f>
        <v/>
      </c>
      <c r="F13" s="14" t="str">
        <f aca="false">IF(B13="","",SUMIF(出库明细!$C$5:$C$104,B13,出库明细!$E$5:$E$104))</f>
        <v/>
      </c>
      <c r="G13" s="14" t="str">
        <f aca="false">IF(B13="","",E13-F13)</f>
        <v/>
      </c>
      <c r="H13" s="6" t="str">
        <f aca="false">IF(B13="","",G13*IFERROR(VLOOKUP(B13,商品目录!$B$5:$F$54,4,0),0))</f>
        <v/>
      </c>
    </row>
    <row r="14" customFormat="false" ht="54" hidden="false" customHeight="true" outlineLevel="0" collapsed="false">
      <c r="B14" s="8"/>
      <c r="C14" s="8" t="str">
        <f aca="false">IF(B14="","",IFERROR(VLOOKUP(B14,商品目录!$B$5:$F$54,2,0),""))</f>
        <v/>
      </c>
      <c r="D14" s="8" t="str">
        <f aca="false">IF(B14="","",IFERROR(VLOOKUP(B14,商品目录!$B$5:$F$54,3,0),""))</f>
        <v/>
      </c>
      <c r="E14" s="15" t="str">
        <f aca="false">IF(B14="","",SUMIF(入库明细!$C$5:$C$104,B14,入库明细!$E$5:$E$104))</f>
        <v/>
      </c>
      <c r="F14" s="15" t="str">
        <f aca="false">IF(B14="","",SUMIF(出库明细!$C$5:$C$104,B14,出库明细!$E$5:$E$104))</f>
        <v/>
      </c>
      <c r="G14" s="15" t="str">
        <f aca="false">IF(B14="","",E14-F14)</f>
        <v/>
      </c>
      <c r="H14" s="9" t="str">
        <f aca="false">IF(B14="","",G14*IFERROR(VLOOKUP(B14,商品目录!$B$5:$F$54,4,0),0))</f>
        <v/>
      </c>
    </row>
    <row r="15" customFormat="false" ht="54" hidden="false" customHeight="true" outlineLevel="0" collapsed="false">
      <c r="B15" s="5"/>
      <c r="C15" s="5" t="str">
        <f aca="false">IF(B15="","",IFERROR(VLOOKUP(B15,商品目录!$B$5:$F$54,2,0),""))</f>
        <v/>
      </c>
      <c r="D15" s="5" t="str">
        <f aca="false">IF(B15="","",IFERROR(VLOOKUP(B15,商品目录!$B$5:$F$54,3,0),""))</f>
        <v/>
      </c>
      <c r="E15" s="14" t="str">
        <f aca="false">IF(B15="","",SUMIF(入库明细!$C$5:$C$104,B15,入库明细!$E$5:$E$104))</f>
        <v/>
      </c>
      <c r="F15" s="14" t="str">
        <f aca="false">IF(B15="","",SUMIF(出库明细!$C$5:$C$104,B15,出库明细!$E$5:$E$104))</f>
        <v/>
      </c>
      <c r="G15" s="14" t="str">
        <f aca="false">IF(B15="","",E15-F15)</f>
        <v/>
      </c>
      <c r="H15" s="6" t="str">
        <f aca="false">IF(B15="","",G15*IFERROR(VLOOKUP(B15,商品目录!$B$5:$F$54,4,0),0))</f>
        <v/>
      </c>
    </row>
    <row r="16" customFormat="false" ht="54" hidden="false" customHeight="true" outlineLevel="0" collapsed="false">
      <c r="B16" s="8"/>
      <c r="C16" s="8" t="str">
        <f aca="false">IF(B16="","",IFERROR(VLOOKUP(B16,商品目录!$B$5:$F$54,2,0),""))</f>
        <v/>
      </c>
      <c r="D16" s="8" t="str">
        <f aca="false">IF(B16="","",IFERROR(VLOOKUP(B16,商品目录!$B$5:$F$54,3,0),""))</f>
        <v/>
      </c>
      <c r="E16" s="15" t="str">
        <f aca="false">IF(B16="","",SUMIF(入库明细!$C$5:$C$104,B16,入库明细!$E$5:$E$104))</f>
        <v/>
      </c>
      <c r="F16" s="15" t="str">
        <f aca="false">IF(B16="","",SUMIF(出库明细!$C$5:$C$104,B16,出库明细!$E$5:$E$104))</f>
        <v/>
      </c>
      <c r="G16" s="15" t="str">
        <f aca="false">IF(B16="","",E16-F16)</f>
        <v/>
      </c>
      <c r="H16" s="9" t="str">
        <f aca="false">IF(B16="","",G16*IFERROR(VLOOKUP(B16,商品目录!$B$5:$F$54,4,0),0))</f>
        <v/>
      </c>
    </row>
    <row r="17" customFormat="false" ht="54" hidden="false" customHeight="true" outlineLevel="0" collapsed="false">
      <c r="B17" s="5"/>
      <c r="C17" s="5" t="str">
        <f aca="false">IF(B17="","",IFERROR(VLOOKUP(B17,商品目录!$B$5:$F$54,2,0),""))</f>
        <v/>
      </c>
      <c r="D17" s="5" t="str">
        <f aca="false">IF(B17="","",IFERROR(VLOOKUP(B17,商品目录!$B$5:$F$54,3,0),""))</f>
        <v/>
      </c>
      <c r="E17" s="14" t="str">
        <f aca="false">IF(B17="","",SUMIF(入库明细!$C$5:$C$104,B17,入库明细!$E$5:$E$104))</f>
        <v/>
      </c>
      <c r="F17" s="14" t="str">
        <f aca="false">IF(B17="","",SUMIF(出库明细!$C$5:$C$104,B17,出库明细!$E$5:$E$104))</f>
        <v/>
      </c>
      <c r="G17" s="14" t="str">
        <f aca="false">IF(B17="","",E17-F17)</f>
        <v/>
      </c>
      <c r="H17" s="6" t="str">
        <f aca="false">IF(B17="","",G17*IFERROR(VLOOKUP(B17,商品目录!$B$5:$F$54,4,0),0))</f>
        <v/>
      </c>
    </row>
    <row r="18" customFormat="false" ht="54" hidden="false" customHeight="true" outlineLevel="0" collapsed="false">
      <c r="B18" s="8"/>
      <c r="C18" s="8" t="str">
        <f aca="false">IF(B18="","",IFERROR(VLOOKUP(B18,商品目录!$B$5:$F$54,2,0),""))</f>
        <v/>
      </c>
      <c r="D18" s="8" t="str">
        <f aca="false">IF(B18="","",IFERROR(VLOOKUP(B18,商品目录!$B$5:$F$54,3,0),""))</f>
        <v/>
      </c>
      <c r="E18" s="15" t="str">
        <f aca="false">IF(B18="","",SUMIF(入库明细!$C$5:$C$104,B18,入库明细!$E$5:$E$104))</f>
        <v/>
      </c>
      <c r="F18" s="15" t="str">
        <f aca="false">IF(B18="","",SUMIF(出库明细!$C$5:$C$104,B18,出库明细!$E$5:$E$104))</f>
        <v/>
      </c>
      <c r="G18" s="15" t="str">
        <f aca="false">IF(B18="","",E18-F18)</f>
        <v/>
      </c>
      <c r="H18" s="9" t="str">
        <f aca="false">IF(B18="","",G18*IFERROR(VLOOKUP(B18,商品目录!$B$5:$F$54,4,0),0))</f>
        <v/>
      </c>
    </row>
    <row r="19" customFormat="false" ht="54" hidden="false" customHeight="true" outlineLevel="0" collapsed="false">
      <c r="B19" s="5"/>
      <c r="C19" s="5" t="str">
        <f aca="false">IF(B19="","",IFERROR(VLOOKUP(B19,商品目录!$B$5:$F$54,2,0),""))</f>
        <v/>
      </c>
      <c r="D19" s="5" t="str">
        <f aca="false">IF(B19="","",IFERROR(VLOOKUP(B19,商品目录!$B$5:$F$54,3,0),""))</f>
        <v/>
      </c>
      <c r="E19" s="14" t="str">
        <f aca="false">IF(B19="","",SUMIF(入库明细!$C$5:$C$104,B19,入库明细!$E$5:$E$104))</f>
        <v/>
      </c>
      <c r="F19" s="14" t="str">
        <f aca="false">IF(B19="","",SUMIF(出库明细!$C$5:$C$104,B19,出库明细!$E$5:$E$104))</f>
        <v/>
      </c>
      <c r="G19" s="14" t="str">
        <f aca="false">IF(B19="","",E19-F19)</f>
        <v/>
      </c>
      <c r="H19" s="6" t="str">
        <f aca="false">IF(B19="","",G19*IFERROR(VLOOKUP(B19,商品目录!$B$5:$F$54,4,0),0))</f>
        <v/>
      </c>
    </row>
    <row r="20" customFormat="false" ht="54" hidden="false" customHeight="true" outlineLevel="0" collapsed="false">
      <c r="B20" s="8"/>
      <c r="C20" s="8" t="str">
        <f aca="false">IF(B20="","",IFERROR(VLOOKUP(B20,商品目录!$B$5:$F$54,2,0),""))</f>
        <v/>
      </c>
      <c r="D20" s="8" t="str">
        <f aca="false">IF(B20="","",IFERROR(VLOOKUP(B20,商品目录!$B$5:$F$54,3,0),""))</f>
        <v/>
      </c>
      <c r="E20" s="15" t="str">
        <f aca="false">IF(B20="","",SUMIF(入库明细!$C$5:$C$104,B20,入库明细!$E$5:$E$104))</f>
        <v/>
      </c>
      <c r="F20" s="15" t="str">
        <f aca="false">IF(B20="","",SUMIF(出库明细!$C$5:$C$104,B20,出库明细!$E$5:$E$104))</f>
        <v/>
      </c>
      <c r="G20" s="15" t="str">
        <f aca="false">IF(B20="","",E20-F20)</f>
        <v/>
      </c>
      <c r="H20" s="9" t="str">
        <f aca="false">IF(B20="","",G20*IFERROR(VLOOKUP(B20,商品目录!$B$5:$F$54,4,0),0))</f>
        <v/>
      </c>
    </row>
    <row r="21" customFormat="false" ht="54" hidden="false" customHeight="true" outlineLevel="0" collapsed="false">
      <c r="B21" s="5"/>
      <c r="C21" s="5" t="str">
        <f aca="false">IF(B21="","",IFERROR(VLOOKUP(B21,商品目录!$B$5:$F$54,2,0),""))</f>
        <v/>
      </c>
      <c r="D21" s="5" t="str">
        <f aca="false">IF(B21="","",IFERROR(VLOOKUP(B21,商品目录!$B$5:$F$54,3,0),""))</f>
        <v/>
      </c>
      <c r="E21" s="14" t="str">
        <f aca="false">IF(B21="","",SUMIF(入库明细!$C$5:$C$104,B21,入库明细!$E$5:$E$104))</f>
        <v/>
      </c>
      <c r="F21" s="14" t="str">
        <f aca="false">IF(B21="","",SUMIF(出库明细!$C$5:$C$104,B21,出库明细!$E$5:$E$104))</f>
        <v/>
      </c>
      <c r="G21" s="14" t="str">
        <f aca="false">IF(B21="","",E21-F21)</f>
        <v/>
      </c>
      <c r="H21" s="6" t="str">
        <f aca="false">IF(B21="","",G21*IFERROR(VLOOKUP(B21,商品目录!$B$5:$F$54,4,0),0))</f>
        <v/>
      </c>
    </row>
    <row r="22" customFormat="false" ht="54" hidden="false" customHeight="true" outlineLevel="0" collapsed="false">
      <c r="B22" s="8"/>
      <c r="C22" s="8" t="str">
        <f aca="false">IF(B22="","",IFERROR(VLOOKUP(B22,商品目录!$B$5:$F$54,2,0),""))</f>
        <v/>
      </c>
      <c r="D22" s="8" t="str">
        <f aca="false">IF(B22="","",IFERROR(VLOOKUP(B22,商品目录!$B$5:$F$54,3,0),""))</f>
        <v/>
      </c>
      <c r="E22" s="15" t="str">
        <f aca="false">IF(B22="","",SUMIF(入库明细!$C$5:$C$104,B22,入库明细!$E$5:$E$104))</f>
        <v/>
      </c>
      <c r="F22" s="15" t="str">
        <f aca="false">IF(B22="","",SUMIF(出库明细!$C$5:$C$104,B22,出库明细!$E$5:$E$104))</f>
        <v/>
      </c>
      <c r="G22" s="15" t="str">
        <f aca="false">IF(B22="","",E22-F22)</f>
        <v/>
      </c>
      <c r="H22" s="9" t="str">
        <f aca="false">IF(B22="","",G22*IFERROR(VLOOKUP(B22,商品目录!$B$5:$F$54,4,0),0))</f>
        <v/>
      </c>
    </row>
    <row r="23" customFormat="false" ht="54" hidden="false" customHeight="true" outlineLevel="0" collapsed="false">
      <c r="B23" s="5"/>
      <c r="C23" s="5" t="str">
        <f aca="false">IF(B23="","",IFERROR(VLOOKUP(B23,商品目录!$B$5:$F$54,2,0),""))</f>
        <v/>
      </c>
      <c r="D23" s="5" t="str">
        <f aca="false">IF(B23="","",IFERROR(VLOOKUP(B23,商品目录!$B$5:$F$54,3,0),""))</f>
        <v/>
      </c>
      <c r="E23" s="14" t="str">
        <f aca="false">IF(B23="","",SUMIF(入库明细!$C$5:$C$104,B23,入库明细!$E$5:$E$104))</f>
        <v/>
      </c>
      <c r="F23" s="14" t="str">
        <f aca="false">IF(B23="","",SUMIF(出库明细!$C$5:$C$104,B23,出库明细!$E$5:$E$104))</f>
        <v/>
      </c>
      <c r="G23" s="14" t="str">
        <f aca="false">IF(B23="","",E23-F23)</f>
        <v/>
      </c>
      <c r="H23" s="6" t="str">
        <f aca="false">IF(B23="","",G23*IFERROR(VLOOKUP(B23,商品目录!$B$5:$F$54,4,0),0))</f>
        <v/>
      </c>
    </row>
    <row r="24" customFormat="false" ht="54" hidden="false" customHeight="true" outlineLevel="0" collapsed="false">
      <c r="B24" s="8"/>
      <c r="C24" s="8" t="str">
        <f aca="false">IF(B24="","",IFERROR(VLOOKUP(B24,商品目录!$B$5:$F$54,2,0),""))</f>
        <v/>
      </c>
      <c r="D24" s="8" t="str">
        <f aca="false">IF(B24="","",IFERROR(VLOOKUP(B24,商品目录!$B$5:$F$54,3,0),""))</f>
        <v/>
      </c>
      <c r="E24" s="15" t="str">
        <f aca="false">IF(B24="","",SUMIF(入库明细!$C$5:$C$104,B24,入库明细!$E$5:$E$104))</f>
        <v/>
      </c>
      <c r="F24" s="15" t="str">
        <f aca="false">IF(B24="","",SUMIF(出库明细!$C$5:$C$104,B24,出库明细!$E$5:$E$104))</f>
        <v/>
      </c>
      <c r="G24" s="15" t="str">
        <f aca="false">IF(B24="","",E24-F24)</f>
        <v/>
      </c>
      <c r="H24" s="9" t="str">
        <f aca="false">IF(B24="","",G24*IFERROR(VLOOKUP(B24,商品目录!$B$5:$F$54,4,0),0))</f>
        <v/>
      </c>
    </row>
    <row r="25" customFormat="false" ht="54" hidden="false" customHeight="true" outlineLevel="0" collapsed="false">
      <c r="B25" s="5"/>
      <c r="C25" s="5" t="str">
        <f aca="false">IF(B25="","",IFERROR(VLOOKUP(B25,商品目录!$B$5:$F$54,2,0),""))</f>
        <v/>
      </c>
      <c r="D25" s="5" t="str">
        <f aca="false">IF(B25="","",IFERROR(VLOOKUP(B25,商品目录!$B$5:$F$54,3,0),""))</f>
        <v/>
      </c>
      <c r="E25" s="14" t="str">
        <f aca="false">IF(B25="","",SUMIF(入库明细!$C$5:$C$104,B25,入库明细!$E$5:$E$104))</f>
        <v/>
      </c>
      <c r="F25" s="14" t="str">
        <f aca="false">IF(B25="","",SUMIF(出库明细!$C$5:$C$104,B25,出库明细!$E$5:$E$104))</f>
        <v/>
      </c>
      <c r="G25" s="14" t="str">
        <f aca="false">IF(B25="","",E25-F25)</f>
        <v/>
      </c>
      <c r="H25" s="6" t="str">
        <f aca="false">IF(B25="","",G25*IFERROR(VLOOKUP(B25,商品目录!$B$5:$F$54,4,0),0))</f>
        <v/>
      </c>
    </row>
    <row r="26" customFormat="false" ht="54" hidden="false" customHeight="true" outlineLevel="0" collapsed="false">
      <c r="B26" s="8"/>
      <c r="C26" s="8" t="str">
        <f aca="false">IF(B26="","",IFERROR(VLOOKUP(B26,商品目录!$B$5:$F$54,2,0),""))</f>
        <v/>
      </c>
      <c r="D26" s="8" t="str">
        <f aca="false">IF(B26="","",IFERROR(VLOOKUP(B26,商品目录!$B$5:$F$54,3,0),""))</f>
        <v/>
      </c>
      <c r="E26" s="15" t="str">
        <f aca="false">IF(B26="","",SUMIF(入库明细!$C$5:$C$104,B26,入库明细!$E$5:$E$104))</f>
        <v/>
      </c>
      <c r="F26" s="15" t="str">
        <f aca="false">IF(B26="","",SUMIF(出库明细!$C$5:$C$104,B26,出库明细!$E$5:$E$104))</f>
        <v/>
      </c>
      <c r="G26" s="15" t="str">
        <f aca="false">IF(B26="","",E26-F26)</f>
        <v/>
      </c>
      <c r="H26" s="9" t="str">
        <f aca="false">IF(B26="","",G26*IFERROR(VLOOKUP(B26,商品目录!$B$5:$F$54,4,0),0))</f>
        <v/>
      </c>
    </row>
    <row r="27" customFormat="false" ht="54" hidden="false" customHeight="true" outlineLevel="0" collapsed="false">
      <c r="B27" s="5"/>
      <c r="C27" s="5" t="str">
        <f aca="false">IF(B27="","",IFERROR(VLOOKUP(B27,商品目录!$B$5:$F$54,2,0),""))</f>
        <v/>
      </c>
      <c r="D27" s="5" t="str">
        <f aca="false">IF(B27="","",IFERROR(VLOOKUP(B27,商品目录!$B$5:$F$54,3,0),""))</f>
        <v/>
      </c>
      <c r="E27" s="14" t="str">
        <f aca="false">IF(B27="","",SUMIF(入库明细!$C$5:$C$104,B27,入库明细!$E$5:$E$104))</f>
        <v/>
      </c>
      <c r="F27" s="14" t="str">
        <f aca="false">IF(B27="","",SUMIF(出库明细!$C$5:$C$104,B27,出库明细!$E$5:$E$104))</f>
        <v/>
      </c>
      <c r="G27" s="14" t="str">
        <f aca="false">IF(B27="","",E27-F27)</f>
        <v/>
      </c>
      <c r="H27" s="6" t="str">
        <f aca="false">IF(B27="","",G27*IFERROR(VLOOKUP(B27,商品目录!$B$5:$F$54,4,0),0))</f>
        <v/>
      </c>
    </row>
    <row r="28" customFormat="false" ht="54" hidden="false" customHeight="true" outlineLevel="0" collapsed="false">
      <c r="B28" s="8"/>
      <c r="C28" s="8" t="str">
        <f aca="false">IF(B28="","",IFERROR(VLOOKUP(B28,商品目录!$B$5:$F$54,2,0),""))</f>
        <v/>
      </c>
      <c r="D28" s="8" t="str">
        <f aca="false">IF(B28="","",IFERROR(VLOOKUP(B28,商品目录!$B$5:$F$54,3,0),""))</f>
        <v/>
      </c>
      <c r="E28" s="15" t="str">
        <f aca="false">IF(B28="","",SUMIF(入库明细!$C$5:$C$104,B28,入库明细!$E$5:$E$104))</f>
        <v/>
      </c>
      <c r="F28" s="15" t="str">
        <f aca="false">IF(B28="","",SUMIF(出库明细!$C$5:$C$104,B28,出库明细!$E$5:$E$104))</f>
        <v/>
      </c>
      <c r="G28" s="15" t="str">
        <f aca="false">IF(B28="","",E28-F28)</f>
        <v/>
      </c>
      <c r="H28" s="9" t="str">
        <f aca="false">IF(B28="","",G28*IFERROR(VLOOKUP(B28,商品目录!$B$5:$F$54,4,0),0))</f>
        <v/>
      </c>
    </row>
    <row r="29" customFormat="false" ht="54" hidden="false" customHeight="true" outlineLevel="0" collapsed="false">
      <c r="B29" s="5"/>
      <c r="C29" s="5" t="str">
        <f aca="false">IF(B29="","",IFERROR(VLOOKUP(B29,商品目录!$B$5:$F$54,2,0),""))</f>
        <v/>
      </c>
      <c r="D29" s="5" t="str">
        <f aca="false">IF(B29="","",IFERROR(VLOOKUP(B29,商品目录!$B$5:$F$54,3,0),""))</f>
        <v/>
      </c>
      <c r="E29" s="14" t="str">
        <f aca="false">IF(B29="","",SUMIF(入库明细!$C$5:$C$104,B29,入库明细!$E$5:$E$104))</f>
        <v/>
      </c>
      <c r="F29" s="14" t="str">
        <f aca="false">IF(B29="","",SUMIF(出库明细!$C$5:$C$104,B29,出库明细!$E$5:$E$104))</f>
        <v/>
      </c>
      <c r="G29" s="14" t="str">
        <f aca="false">IF(B29="","",E29-F29)</f>
        <v/>
      </c>
      <c r="H29" s="6" t="str">
        <f aca="false">IF(B29="","",G29*IFERROR(VLOOKUP(B29,商品目录!$B$5:$F$54,4,0),0))</f>
        <v/>
      </c>
    </row>
    <row r="30" customFormat="false" ht="54" hidden="false" customHeight="true" outlineLevel="0" collapsed="false">
      <c r="B30" s="8"/>
      <c r="C30" s="8" t="str">
        <f aca="false">IF(B30="","",IFERROR(VLOOKUP(B30,商品目录!$B$5:$F$54,2,0),""))</f>
        <v/>
      </c>
      <c r="D30" s="8" t="str">
        <f aca="false">IF(B30="","",IFERROR(VLOOKUP(B30,商品目录!$B$5:$F$54,3,0),""))</f>
        <v/>
      </c>
      <c r="E30" s="15" t="str">
        <f aca="false">IF(B30="","",SUMIF(入库明细!$C$5:$C$104,B30,入库明细!$E$5:$E$104))</f>
        <v/>
      </c>
      <c r="F30" s="15" t="str">
        <f aca="false">IF(B30="","",SUMIF(出库明细!$C$5:$C$104,B30,出库明细!$E$5:$E$104))</f>
        <v/>
      </c>
      <c r="G30" s="15" t="str">
        <f aca="false">IF(B30="","",E30-F30)</f>
        <v/>
      </c>
      <c r="H30" s="9" t="str">
        <f aca="false">IF(B30="","",G30*IFERROR(VLOOKUP(B30,商品目录!$B$5:$F$54,4,0),0))</f>
        <v/>
      </c>
    </row>
    <row r="31" customFormat="false" ht="54" hidden="false" customHeight="true" outlineLevel="0" collapsed="false">
      <c r="B31" s="5"/>
      <c r="C31" s="5" t="str">
        <f aca="false">IF(B31="","",IFERROR(VLOOKUP(B31,商品目录!$B$5:$F$54,2,0),""))</f>
        <v/>
      </c>
      <c r="D31" s="5" t="str">
        <f aca="false">IF(B31="","",IFERROR(VLOOKUP(B31,商品目录!$B$5:$F$54,3,0),""))</f>
        <v/>
      </c>
      <c r="E31" s="14" t="str">
        <f aca="false">IF(B31="","",SUMIF(入库明细!$C$5:$C$104,B31,入库明细!$E$5:$E$104))</f>
        <v/>
      </c>
      <c r="F31" s="14" t="str">
        <f aca="false">IF(B31="","",SUMIF(出库明细!$C$5:$C$104,B31,出库明细!$E$5:$E$104))</f>
        <v/>
      </c>
      <c r="G31" s="14" t="str">
        <f aca="false">IF(B31="","",E31-F31)</f>
        <v/>
      </c>
      <c r="H31" s="6" t="str">
        <f aca="false">IF(B31="","",G31*IFERROR(VLOOKUP(B31,商品目录!$B$5:$F$54,4,0),0))</f>
        <v/>
      </c>
    </row>
    <row r="32" customFormat="false" ht="54" hidden="false" customHeight="true" outlineLevel="0" collapsed="false">
      <c r="B32" s="8"/>
      <c r="C32" s="8" t="str">
        <f aca="false">IF(B32="","",IFERROR(VLOOKUP(B32,商品目录!$B$5:$F$54,2,0),""))</f>
        <v/>
      </c>
      <c r="D32" s="8" t="str">
        <f aca="false">IF(B32="","",IFERROR(VLOOKUP(B32,商品目录!$B$5:$F$54,3,0),""))</f>
        <v/>
      </c>
      <c r="E32" s="15" t="str">
        <f aca="false">IF(B32="","",SUMIF(入库明细!$C$5:$C$104,B32,入库明细!$E$5:$E$104))</f>
        <v/>
      </c>
      <c r="F32" s="15" t="str">
        <f aca="false">IF(B32="","",SUMIF(出库明细!$C$5:$C$104,B32,出库明细!$E$5:$E$104))</f>
        <v/>
      </c>
      <c r="G32" s="15" t="str">
        <f aca="false">IF(B32="","",E32-F32)</f>
        <v/>
      </c>
      <c r="H32" s="9" t="str">
        <f aca="false">IF(B32="","",G32*IFERROR(VLOOKUP(B32,商品目录!$B$5:$F$54,4,0),0))</f>
        <v/>
      </c>
    </row>
    <row r="33" customFormat="false" ht="54" hidden="false" customHeight="true" outlineLevel="0" collapsed="false">
      <c r="B33" s="5"/>
      <c r="C33" s="5" t="str">
        <f aca="false">IF(B33="","",IFERROR(VLOOKUP(B33,商品目录!$B$5:$F$54,2,0),""))</f>
        <v/>
      </c>
      <c r="D33" s="5" t="str">
        <f aca="false">IF(B33="","",IFERROR(VLOOKUP(B33,商品目录!$B$5:$F$54,3,0),""))</f>
        <v/>
      </c>
      <c r="E33" s="14" t="str">
        <f aca="false">IF(B33="","",SUMIF(入库明细!$C$5:$C$104,B33,入库明细!$E$5:$E$104))</f>
        <v/>
      </c>
      <c r="F33" s="14" t="str">
        <f aca="false">IF(B33="","",SUMIF(出库明细!$C$5:$C$104,B33,出库明细!$E$5:$E$104))</f>
        <v/>
      </c>
      <c r="G33" s="14" t="str">
        <f aca="false">IF(B33="","",E33-F33)</f>
        <v/>
      </c>
      <c r="H33" s="6" t="str">
        <f aca="false">IF(B33="","",G33*IFERROR(VLOOKUP(B33,商品目录!$B$5:$F$54,4,0),0))</f>
        <v/>
      </c>
    </row>
    <row r="34" customFormat="false" ht="54" hidden="false" customHeight="true" outlineLevel="0" collapsed="false">
      <c r="B34" s="8"/>
      <c r="C34" s="8" t="str">
        <f aca="false">IF(B34="","",IFERROR(VLOOKUP(B34,商品目录!$B$5:$F$54,2,0),""))</f>
        <v/>
      </c>
      <c r="D34" s="8" t="str">
        <f aca="false">IF(B34="","",IFERROR(VLOOKUP(B34,商品目录!$B$5:$F$54,3,0),""))</f>
        <v/>
      </c>
      <c r="E34" s="15" t="str">
        <f aca="false">IF(B34="","",SUMIF(入库明细!$C$5:$C$104,B34,入库明细!$E$5:$E$104))</f>
        <v/>
      </c>
      <c r="F34" s="15" t="str">
        <f aca="false">IF(B34="","",SUMIF(出库明细!$C$5:$C$104,B34,出库明细!$E$5:$E$104))</f>
        <v/>
      </c>
      <c r="G34" s="15" t="str">
        <f aca="false">IF(B34="","",E34-F34)</f>
        <v/>
      </c>
      <c r="H34" s="9" t="str">
        <f aca="false">IF(B34="","",G34*IFERROR(VLOOKUP(B34,商品目录!$B$5:$F$54,4,0),0))</f>
        <v/>
      </c>
    </row>
    <row r="35" customFormat="false" ht="54" hidden="false" customHeight="true" outlineLevel="0" collapsed="false">
      <c r="B35" s="5"/>
      <c r="C35" s="5" t="str">
        <f aca="false">IF(B35="","",IFERROR(VLOOKUP(B35,商品目录!$B$5:$F$54,2,0),""))</f>
        <v/>
      </c>
      <c r="D35" s="5" t="str">
        <f aca="false">IF(B35="","",IFERROR(VLOOKUP(B35,商品目录!$B$5:$F$54,3,0),""))</f>
        <v/>
      </c>
      <c r="E35" s="14" t="str">
        <f aca="false">IF(B35="","",SUMIF(入库明细!$C$5:$C$104,B35,入库明细!$E$5:$E$104))</f>
        <v/>
      </c>
      <c r="F35" s="14" t="str">
        <f aca="false">IF(B35="","",SUMIF(出库明细!$C$5:$C$104,B35,出库明细!$E$5:$E$104))</f>
        <v/>
      </c>
      <c r="G35" s="14" t="str">
        <f aca="false">IF(B35="","",E35-F35)</f>
        <v/>
      </c>
      <c r="H35" s="6" t="str">
        <f aca="false">IF(B35="","",G35*IFERROR(VLOOKUP(B35,商品目录!$B$5:$F$54,4,0),0))</f>
        <v/>
      </c>
    </row>
    <row r="36" customFormat="false" ht="54" hidden="false" customHeight="true" outlineLevel="0" collapsed="false">
      <c r="B36" s="8"/>
      <c r="C36" s="8" t="str">
        <f aca="false">IF(B36="","",IFERROR(VLOOKUP(B36,商品目录!$B$5:$F$54,2,0),""))</f>
        <v/>
      </c>
      <c r="D36" s="8" t="str">
        <f aca="false">IF(B36="","",IFERROR(VLOOKUP(B36,商品目录!$B$5:$F$54,3,0),""))</f>
        <v/>
      </c>
      <c r="E36" s="15" t="str">
        <f aca="false">IF(B36="","",SUMIF(入库明细!$C$5:$C$104,B36,入库明细!$E$5:$E$104))</f>
        <v/>
      </c>
      <c r="F36" s="15" t="str">
        <f aca="false">IF(B36="","",SUMIF(出库明细!$C$5:$C$104,B36,出库明细!$E$5:$E$104))</f>
        <v/>
      </c>
      <c r="G36" s="15" t="str">
        <f aca="false">IF(B36="","",E36-F36)</f>
        <v/>
      </c>
      <c r="H36" s="9" t="str">
        <f aca="false">IF(B36="","",G36*IFERROR(VLOOKUP(B36,商品目录!$B$5:$F$54,4,0),0))</f>
        <v/>
      </c>
    </row>
    <row r="37" customFormat="false" ht="54" hidden="false" customHeight="true" outlineLevel="0" collapsed="false">
      <c r="B37" s="5"/>
      <c r="C37" s="5" t="str">
        <f aca="false">IF(B37="","",IFERROR(VLOOKUP(B37,商品目录!$B$5:$F$54,2,0),""))</f>
        <v/>
      </c>
      <c r="D37" s="5" t="str">
        <f aca="false">IF(B37="","",IFERROR(VLOOKUP(B37,商品目录!$B$5:$F$54,3,0),""))</f>
        <v/>
      </c>
      <c r="E37" s="14" t="str">
        <f aca="false">IF(B37="","",SUMIF(入库明细!$C$5:$C$104,B37,入库明细!$E$5:$E$104))</f>
        <v/>
      </c>
      <c r="F37" s="14" t="str">
        <f aca="false">IF(B37="","",SUMIF(出库明细!$C$5:$C$104,B37,出库明细!$E$5:$E$104))</f>
        <v/>
      </c>
      <c r="G37" s="14" t="str">
        <f aca="false">IF(B37="","",E37-F37)</f>
        <v/>
      </c>
      <c r="H37" s="6" t="str">
        <f aca="false">IF(B37="","",G37*IFERROR(VLOOKUP(B37,商品目录!$B$5:$F$54,4,0),0))</f>
        <v/>
      </c>
    </row>
    <row r="38" customFormat="false" ht="54" hidden="false" customHeight="true" outlineLevel="0" collapsed="false">
      <c r="B38" s="8"/>
      <c r="C38" s="8" t="str">
        <f aca="false">IF(B38="","",IFERROR(VLOOKUP(B38,商品目录!$B$5:$F$54,2,0),""))</f>
        <v/>
      </c>
      <c r="D38" s="8" t="str">
        <f aca="false">IF(B38="","",IFERROR(VLOOKUP(B38,商品目录!$B$5:$F$54,3,0),""))</f>
        <v/>
      </c>
      <c r="E38" s="15" t="str">
        <f aca="false">IF(B38="","",SUMIF(入库明细!$C$5:$C$104,B38,入库明细!$E$5:$E$104))</f>
        <v/>
      </c>
      <c r="F38" s="15" t="str">
        <f aca="false">IF(B38="","",SUMIF(出库明细!$C$5:$C$104,B38,出库明细!$E$5:$E$104))</f>
        <v/>
      </c>
      <c r="G38" s="15" t="str">
        <f aca="false">IF(B38="","",E38-F38)</f>
        <v/>
      </c>
      <c r="H38" s="9" t="str">
        <f aca="false">IF(B38="","",G38*IFERROR(VLOOKUP(B38,商品目录!$B$5:$F$54,4,0),0))</f>
        <v/>
      </c>
    </row>
    <row r="39" customFormat="false" ht="54" hidden="false" customHeight="true" outlineLevel="0" collapsed="false">
      <c r="B39" s="5"/>
      <c r="C39" s="5" t="str">
        <f aca="false">IF(B39="","",IFERROR(VLOOKUP(B39,商品目录!$B$5:$F$54,2,0),""))</f>
        <v/>
      </c>
      <c r="D39" s="5" t="str">
        <f aca="false">IF(B39="","",IFERROR(VLOOKUP(B39,商品目录!$B$5:$F$54,3,0),""))</f>
        <v/>
      </c>
      <c r="E39" s="14" t="str">
        <f aca="false">IF(B39="","",SUMIF(入库明细!$C$5:$C$104,B39,入库明细!$E$5:$E$104))</f>
        <v/>
      </c>
      <c r="F39" s="14" t="str">
        <f aca="false">IF(B39="","",SUMIF(出库明细!$C$5:$C$104,B39,出库明细!$E$5:$E$104))</f>
        <v/>
      </c>
      <c r="G39" s="14" t="str">
        <f aca="false">IF(B39="","",E39-F39)</f>
        <v/>
      </c>
      <c r="H39" s="6" t="str">
        <f aca="false">IF(B39="","",G39*IFERROR(VLOOKUP(B39,商品目录!$B$5:$F$54,4,0),0))</f>
        <v/>
      </c>
    </row>
    <row r="40" customFormat="false" ht="54" hidden="false" customHeight="true" outlineLevel="0" collapsed="false">
      <c r="B40" s="8"/>
      <c r="C40" s="8" t="str">
        <f aca="false">IF(B40="","",IFERROR(VLOOKUP(B40,商品目录!$B$5:$F$54,2,0),""))</f>
        <v/>
      </c>
      <c r="D40" s="8" t="str">
        <f aca="false">IF(B40="","",IFERROR(VLOOKUP(B40,商品目录!$B$5:$F$54,3,0),""))</f>
        <v/>
      </c>
      <c r="E40" s="15" t="str">
        <f aca="false">IF(B40="","",SUMIF(入库明细!$C$5:$C$104,B40,入库明细!$E$5:$E$104))</f>
        <v/>
      </c>
      <c r="F40" s="15" t="str">
        <f aca="false">IF(B40="","",SUMIF(出库明细!$C$5:$C$104,B40,出库明细!$E$5:$E$104))</f>
        <v/>
      </c>
      <c r="G40" s="15" t="str">
        <f aca="false">IF(B40="","",E40-F40)</f>
        <v/>
      </c>
      <c r="H40" s="9" t="str">
        <f aca="false">IF(B40="","",G40*IFERROR(VLOOKUP(B40,商品目录!$B$5:$F$54,4,0),0))</f>
        <v/>
      </c>
    </row>
    <row r="41" customFormat="false" ht="54" hidden="false" customHeight="true" outlineLevel="0" collapsed="false">
      <c r="B41" s="5"/>
      <c r="C41" s="5" t="str">
        <f aca="false">IF(B41="","",IFERROR(VLOOKUP(B41,商品目录!$B$5:$F$54,2,0),""))</f>
        <v/>
      </c>
      <c r="D41" s="5" t="str">
        <f aca="false">IF(B41="","",IFERROR(VLOOKUP(B41,商品目录!$B$5:$F$54,3,0),""))</f>
        <v/>
      </c>
      <c r="E41" s="14" t="str">
        <f aca="false">IF(B41="","",SUMIF(入库明细!$C$5:$C$104,B41,入库明细!$E$5:$E$104))</f>
        <v/>
      </c>
      <c r="F41" s="14" t="str">
        <f aca="false">IF(B41="","",SUMIF(出库明细!$C$5:$C$104,B41,出库明细!$E$5:$E$104))</f>
        <v/>
      </c>
      <c r="G41" s="14" t="str">
        <f aca="false">IF(B41="","",E41-F41)</f>
        <v/>
      </c>
      <c r="H41" s="6" t="str">
        <f aca="false">IF(B41="","",G41*IFERROR(VLOOKUP(B41,商品目录!$B$5:$F$54,4,0),0))</f>
        <v/>
      </c>
    </row>
    <row r="42" customFormat="false" ht="54" hidden="false" customHeight="true" outlineLevel="0" collapsed="false">
      <c r="B42" s="8"/>
      <c r="C42" s="8" t="str">
        <f aca="false">IF(B42="","",IFERROR(VLOOKUP(B42,商品目录!$B$5:$F$54,2,0),""))</f>
        <v/>
      </c>
      <c r="D42" s="8" t="str">
        <f aca="false">IF(B42="","",IFERROR(VLOOKUP(B42,商品目录!$B$5:$F$54,3,0),""))</f>
        <v/>
      </c>
      <c r="E42" s="15" t="str">
        <f aca="false">IF(B42="","",SUMIF(入库明细!$C$5:$C$104,B42,入库明细!$E$5:$E$104))</f>
        <v/>
      </c>
      <c r="F42" s="15" t="str">
        <f aca="false">IF(B42="","",SUMIF(出库明细!$C$5:$C$104,B42,出库明细!$E$5:$E$104))</f>
        <v/>
      </c>
      <c r="G42" s="15" t="str">
        <f aca="false">IF(B42="","",E42-F42)</f>
        <v/>
      </c>
      <c r="H42" s="9" t="str">
        <f aca="false">IF(B42="","",G42*IFERROR(VLOOKUP(B42,商品目录!$B$5:$F$54,4,0),0))</f>
        <v/>
      </c>
    </row>
    <row r="43" customFormat="false" ht="54" hidden="false" customHeight="true" outlineLevel="0" collapsed="false">
      <c r="B43" s="5"/>
      <c r="C43" s="5" t="str">
        <f aca="false">IF(B43="","",IFERROR(VLOOKUP(B43,商品目录!$B$5:$F$54,2,0),""))</f>
        <v/>
      </c>
      <c r="D43" s="5" t="str">
        <f aca="false">IF(B43="","",IFERROR(VLOOKUP(B43,商品目录!$B$5:$F$54,3,0),""))</f>
        <v/>
      </c>
      <c r="E43" s="14" t="str">
        <f aca="false">IF(B43="","",SUMIF(入库明细!$C$5:$C$104,B43,入库明细!$E$5:$E$104))</f>
        <v/>
      </c>
      <c r="F43" s="14" t="str">
        <f aca="false">IF(B43="","",SUMIF(出库明细!$C$5:$C$104,B43,出库明细!$E$5:$E$104))</f>
        <v/>
      </c>
      <c r="G43" s="14" t="str">
        <f aca="false">IF(B43="","",E43-F43)</f>
        <v/>
      </c>
      <c r="H43" s="6" t="str">
        <f aca="false">IF(B43="","",G43*IFERROR(VLOOKUP(B43,商品目录!$B$5:$F$54,4,0),0))</f>
        <v/>
      </c>
    </row>
    <row r="44" customFormat="false" ht="54" hidden="false" customHeight="true" outlineLevel="0" collapsed="false">
      <c r="B44" s="8"/>
      <c r="C44" s="8" t="str">
        <f aca="false">IF(B44="","",IFERROR(VLOOKUP(B44,商品目录!$B$5:$F$54,2,0),""))</f>
        <v/>
      </c>
      <c r="D44" s="8" t="str">
        <f aca="false">IF(B44="","",IFERROR(VLOOKUP(B44,商品目录!$B$5:$F$54,3,0),""))</f>
        <v/>
      </c>
      <c r="E44" s="15" t="str">
        <f aca="false">IF(B44="","",SUMIF(入库明细!$C$5:$C$104,B44,入库明细!$E$5:$E$104))</f>
        <v/>
      </c>
      <c r="F44" s="15" t="str">
        <f aca="false">IF(B44="","",SUMIF(出库明细!$C$5:$C$104,B44,出库明细!$E$5:$E$104))</f>
        <v/>
      </c>
      <c r="G44" s="15" t="str">
        <f aca="false">IF(B44="","",E44-F44)</f>
        <v/>
      </c>
      <c r="H44" s="9" t="str">
        <f aca="false">IF(B44="","",G44*IFERROR(VLOOKUP(B44,商品目录!$B$5:$F$54,4,0),0))</f>
        <v/>
      </c>
    </row>
    <row r="45" customFormat="false" ht="54" hidden="false" customHeight="true" outlineLevel="0" collapsed="false">
      <c r="B45" s="5"/>
      <c r="C45" s="5" t="str">
        <f aca="false">IF(B45="","",IFERROR(VLOOKUP(B45,商品目录!$B$5:$F$54,2,0),""))</f>
        <v/>
      </c>
      <c r="D45" s="5" t="str">
        <f aca="false">IF(B45="","",IFERROR(VLOOKUP(B45,商品目录!$B$5:$F$54,3,0),""))</f>
        <v/>
      </c>
      <c r="E45" s="14" t="str">
        <f aca="false">IF(B45="","",SUMIF(入库明细!$C$5:$C$104,B45,入库明细!$E$5:$E$104))</f>
        <v/>
      </c>
      <c r="F45" s="14" t="str">
        <f aca="false">IF(B45="","",SUMIF(出库明细!$C$5:$C$104,B45,出库明细!$E$5:$E$104))</f>
        <v/>
      </c>
      <c r="G45" s="14" t="str">
        <f aca="false">IF(B45="","",E45-F45)</f>
        <v/>
      </c>
      <c r="H45" s="6" t="str">
        <f aca="false">IF(B45="","",G45*IFERROR(VLOOKUP(B45,商品目录!$B$5:$F$54,4,0),0))</f>
        <v/>
      </c>
    </row>
    <row r="46" customFormat="false" ht="54" hidden="false" customHeight="true" outlineLevel="0" collapsed="false">
      <c r="B46" s="8"/>
      <c r="C46" s="8" t="str">
        <f aca="false">IF(B46="","",IFERROR(VLOOKUP(B46,商品目录!$B$5:$F$54,2,0),""))</f>
        <v/>
      </c>
      <c r="D46" s="8" t="str">
        <f aca="false">IF(B46="","",IFERROR(VLOOKUP(B46,商品目录!$B$5:$F$54,3,0),""))</f>
        <v/>
      </c>
      <c r="E46" s="15" t="str">
        <f aca="false">IF(B46="","",SUMIF(入库明细!$C$5:$C$104,B46,入库明细!$E$5:$E$104))</f>
        <v/>
      </c>
      <c r="F46" s="15" t="str">
        <f aca="false">IF(B46="","",SUMIF(出库明细!$C$5:$C$104,B46,出库明细!$E$5:$E$104))</f>
        <v/>
      </c>
      <c r="G46" s="15" t="str">
        <f aca="false">IF(B46="","",E46-F46)</f>
        <v/>
      </c>
      <c r="H46" s="9" t="str">
        <f aca="false">IF(B46="","",G46*IFERROR(VLOOKUP(B46,商品目录!$B$5:$F$54,4,0),0))</f>
        <v/>
      </c>
    </row>
    <row r="47" customFormat="false" ht="54" hidden="false" customHeight="true" outlineLevel="0" collapsed="false">
      <c r="B47" s="5"/>
      <c r="C47" s="5" t="str">
        <f aca="false">IF(B47="","",IFERROR(VLOOKUP(B47,商品目录!$B$5:$F$54,2,0),""))</f>
        <v/>
      </c>
      <c r="D47" s="5" t="str">
        <f aca="false">IF(B47="","",IFERROR(VLOOKUP(B47,商品目录!$B$5:$F$54,3,0),""))</f>
        <v/>
      </c>
      <c r="E47" s="14" t="str">
        <f aca="false">IF(B47="","",SUMIF(入库明细!$C$5:$C$104,B47,入库明细!$E$5:$E$104))</f>
        <v/>
      </c>
      <c r="F47" s="14" t="str">
        <f aca="false">IF(B47="","",SUMIF(出库明细!$C$5:$C$104,B47,出库明细!$E$5:$E$104))</f>
        <v/>
      </c>
      <c r="G47" s="14" t="str">
        <f aca="false">IF(B47="","",E47-F47)</f>
        <v/>
      </c>
      <c r="H47" s="6" t="str">
        <f aca="false">IF(B47="","",G47*IFERROR(VLOOKUP(B47,商品目录!$B$5:$F$54,4,0),0))</f>
        <v/>
      </c>
    </row>
    <row r="48" customFormat="false" ht="54" hidden="false" customHeight="true" outlineLevel="0" collapsed="false">
      <c r="B48" s="8"/>
      <c r="C48" s="8" t="str">
        <f aca="false">IF(B48="","",IFERROR(VLOOKUP(B48,商品目录!$B$5:$F$54,2,0),""))</f>
        <v/>
      </c>
      <c r="D48" s="8" t="str">
        <f aca="false">IF(B48="","",IFERROR(VLOOKUP(B48,商品目录!$B$5:$F$54,3,0),""))</f>
        <v/>
      </c>
      <c r="E48" s="15" t="str">
        <f aca="false">IF(B48="","",SUMIF(入库明细!$C$5:$C$104,B48,入库明细!$E$5:$E$104))</f>
        <v/>
      </c>
      <c r="F48" s="15" t="str">
        <f aca="false">IF(B48="","",SUMIF(出库明细!$C$5:$C$104,B48,出库明细!$E$5:$E$104))</f>
        <v/>
      </c>
      <c r="G48" s="15" t="str">
        <f aca="false">IF(B48="","",E48-F48)</f>
        <v/>
      </c>
      <c r="H48" s="9" t="str">
        <f aca="false">IF(B48="","",G48*IFERROR(VLOOKUP(B48,商品目录!$B$5:$F$54,4,0),0))</f>
        <v/>
      </c>
    </row>
    <row r="49" customFormat="false" ht="54" hidden="false" customHeight="true" outlineLevel="0" collapsed="false">
      <c r="B49" s="5"/>
      <c r="C49" s="5" t="str">
        <f aca="false">IF(B49="","",IFERROR(VLOOKUP(B49,商品目录!$B$5:$F$54,2,0),""))</f>
        <v/>
      </c>
      <c r="D49" s="5" t="str">
        <f aca="false">IF(B49="","",IFERROR(VLOOKUP(B49,商品目录!$B$5:$F$54,3,0),""))</f>
        <v/>
      </c>
      <c r="E49" s="14" t="str">
        <f aca="false">IF(B49="","",SUMIF(入库明细!$C$5:$C$104,B49,入库明细!$E$5:$E$104))</f>
        <v/>
      </c>
      <c r="F49" s="14" t="str">
        <f aca="false">IF(B49="","",SUMIF(出库明细!$C$5:$C$104,B49,出库明细!$E$5:$E$104))</f>
        <v/>
      </c>
      <c r="G49" s="14" t="str">
        <f aca="false">IF(B49="","",E49-F49)</f>
        <v/>
      </c>
      <c r="H49" s="6" t="str">
        <f aca="false">IF(B49="","",G49*IFERROR(VLOOKUP(B49,商品目录!$B$5:$F$54,4,0),0))</f>
        <v/>
      </c>
    </row>
    <row r="50" customFormat="false" ht="54" hidden="false" customHeight="true" outlineLevel="0" collapsed="false">
      <c r="B50" s="8"/>
      <c r="C50" s="8" t="str">
        <f aca="false">IF(B50="","",IFERROR(VLOOKUP(B50,商品目录!$B$5:$F$54,2,0),""))</f>
        <v/>
      </c>
      <c r="D50" s="8" t="str">
        <f aca="false">IF(B50="","",IFERROR(VLOOKUP(B50,商品目录!$B$5:$F$54,3,0),""))</f>
        <v/>
      </c>
      <c r="E50" s="15" t="str">
        <f aca="false">IF(B50="","",SUMIF(入库明细!$C$5:$C$104,B50,入库明细!$E$5:$E$104))</f>
        <v/>
      </c>
      <c r="F50" s="15" t="str">
        <f aca="false">IF(B50="","",SUMIF(出库明细!$C$5:$C$104,B50,出库明细!$E$5:$E$104))</f>
        <v/>
      </c>
      <c r="G50" s="15" t="str">
        <f aca="false">IF(B50="","",E50-F50)</f>
        <v/>
      </c>
      <c r="H50" s="9" t="str">
        <f aca="false">IF(B50="","",G50*IFERROR(VLOOKUP(B50,商品目录!$B$5:$F$54,4,0),0))</f>
        <v/>
      </c>
    </row>
    <row r="51" customFormat="false" ht="54" hidden="false" customHeight="true" outlineLevel="0" collapsed="false">
      <c r="B51" s="5"/>
      <c r="C51" s="5" t="str">
        <f aca="false">IF(B51="","",IFERROR(VLOOKUP(B51,商品目录!$B$5:$F$54,2,0),""))</f>
        <v/>
      </c>
      <c r="D51" s="5" t="str">
        <f aca="false">IF(B51="","",IFERROR(VLOOKUP(B51,商品目录!$B$5:$F$54,3,0),""))</f>
        <v/>
      </c>
      <c r="E51" s="14" t="str">
        <f aca="false">IF(B51="","",SUMIF(入库明细!$C$5:$C$104,B51,入库明细!$E$5:$E$104))</f>
        <v/>
      </c>
      <c r="F51" s="14" t="str">
        <f aca="false">IF(B51="","",SUMIF(出库明细!$C$5:$C$104,B51,出库明细!$E$5:$E$104))</f>
        <v/>
      </c>
      <c r="G51" s="14" t="str">
        <f aca="false">IF(B51="","",E51-F51)</f>
        <v/>
      </c>
      <c r="H51" s="6" t="str">
        <f aca="false">IF(B51="","",G51*IFERROR(VLOOKUP(B51,商品目录!$B$5:$F$54,4,0),0))</f>
        <v/>
      </c>
    </row>
    <row r="52" customFormat="false" ht="54" hidden="false" customHeight="true" outlineLevel="0" collapsed="false">
      <c r="B52" s="8"/>
      <c r="C52" s="8" t="str">
        <f aca="false">IF(B52="","",IFERROR(VLOOKUP(B52,商品目录!$B$5:$F$54,2,0),""))</f>
        <v/>
      </c>
      <c r="D52" s="8" t="str">
        <f aca="false">IF(B52="","",IFERROR(VLOOKUP(B52,商品目录!$B$5:$F$54,3,0),""))</f>
        <v/>
      </c>
      <c r="E52" s="15" t="str">
        <f aca="false">IF(B52="","",SUMIF(入库明细!$C$5:$C$104,B52,入库明细!$E$5:$E$104))</f>
        <v/>
      </c>
      <c r="F52" s="15" t="str">
        <f aca="false">IF(B52="","",SUMIF(出库明细!$C$5:$C$104,B52,出库明细!$E$5:$E$104))</f>
        <v/>
      </c>
      <c r="G52" s="15" t="str">
        <f aca="false">IF(B52="","",E52-F52)</f>
        <v/>
      </c>
      <c r="H52" s="9" t="str">
        <f aca="false">IF(B52="","",G52*IFERROR(VLOOKUP(B52,商品目录!$B$5:$F$54,4,0),0))</f>
        <v/>
      </c>
    </row>
    <row r="53" customFormat="false" ht="54" hidden="false" customHeight="true" outlineLevel="0" collapsed="false">
      <c r="B53" s="5"/>
      <c r="C53" s="5" t="str">
        <f aca="false">IF(B53="","",IFERROR(VLOOKUP(B53,商品目录!$B$5:$F$54,2,0),""))</f>
        <v/>
      </c>
      <c r="D53" s="5" t="str">
        <f aca="false">IF(B53="","",IFERROR(VLOOKUP(B53,商品目录!$B$5:$F$54,3,0),""))</f>
        <v/>
      </c>
      <c r="E53" s="14" t="str">
        <f aca="false">IF(B53="","",SUMIF(入库明细!$C$5:$C$104,B53,入库明细!$E$5:$E$104))</f>
        <v/>
      </c>
      <c r="F53" s="14" t="str">
        <f aca="false">IF(B53="","",SUMIF(出库明细!$C$5:$C$104,B53,出库明细!$E$5:$E$104))</f>
        <v/>
      </c>
      <c r="G53" s="14" t="str">
        <f aca="false">IF(B53="","",E53-F53)</f>
        <v/>
      </c>
      <c r="H53" s="6" t="str">
        <f aca="false">IF(B53="","",G53*IFERROR(VLOOKUP(B53,商品目录!$B$5:$F$54,4,0),0))</f>
        <v/>
      </c>
    </row>
    <row r="54" customFormat="false" ht="54" hidden="false" customHeight="true" outlineLevel="0" collapsed="false">
      <c r="B54" s="8"/>
      <c r="C54" s="8" t="str">
        <f aca="false">IF(B54="","",IFERROR(VLOOKUP(B54,商品目录!$B$5:$F$54,2,0),""))</f>
        <v/>
      </c>
      <c r="D54" s="8" t="str">
        <f aca="false">IF(B54="","",IFERROR(VLOOKUP(B54,商品目录!$B$5:$F$54,3,0),""))</f>
        <v/>
      </c>
      <c r="E54" s="15" t="str">
        <f aca="false">IF(B54="","",SUMIF(入库明细!$C$5:$C$104,B54,入库明细!$E$5:$E$104))</f>
        <v/>
      </c>
      <c r="F54" s="15" t="str">
        <f aca="false">IF(B54="","",SUMIF(出库明细!$C$5:$C$104,B54,出库明细!$E$5:$E$104))</f>
        <v/>
      </c>
      <c r="G54" s="15" t="str">
        <f aca="false">IF(B54="","",E54-F54)</f>
        <v/>
      </c>
      <c r="H54" s="9" t="str">
        <f aca="false">IF(B54="","",G54*IFERROR(VLOOKUP(B54,商品目录!$B$5:$F$54,4,0),0))</f>
        <v/>
      </c>
    </row>
    <row r="55" customFormat="false" ht="26" hidden="false" customHeight="true" outlineLevel="0" collapsed="false">
      <c r="B55" s="12" t="s">
        <v>40</v>
      </c>
      <c r="C55" s="12"/>
      <c r="D55" s="12"/>
      <c r="E55" s="12" t="n">
        <f aca="false">SUM(E5:E54)</f>
        <v>250</v>
      </c>
      <c r="F55" s="12" t="n">
        <f aca="false">SUM(F5:F54)</f>
        <v>95</v>
      </c>
      <c r="G55" s="12" t="n">
        <f aca="false">SUM(G5:G54)</f>
        <v>155</v>
      </c>
      <c r="H55" s="13" t="n">
        <f aca="false">SUM(H5:H54)</f>
        <v>976</v>
      </c>
    </row>
  </sheetData>
  <mergeCells count="1">
    <mergeCell ref="B2:H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2026-10-10T02:55:53Z</dcterms:created>
  <dc:creator>Z.ai</dc:creator>
  <dc:description/>
  <dc:language>en-US</dc:language>
  <cp:lastModifiedBy/>
  <dcterms:modified xsi:type="dcterms:W3CDTF">2026-10-10T02:55:53Z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